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activeTab="2"/>
  </bookViews>
  <sheets>
    <sheet name="ปี 2561" sheetId="1" r:id="rId1"/>
    <sheet name="6 เดือนแรก" sheetId="2" r:id="rId2"/>
    <sheet name="6 เดือนหลัง" sheetId="3" r:id="rId3"/>
    <sheet name="Sheet3" sheetId="4" r:id="rId4"/>
  </sheets>
  <definedNames>
    <definedName name="_xlnm.Print_Titles" localSheetId="0">'ปี 2561'!$1:$2</definedName>
  </definedNames>
  <calcPr calcId="144525"/>
</workbook>
</file>

<file path=xl/calcChain.xml><?xml version="1.0" encoding="utf-8"?>
<calcChain xmlns="http://schemas.openxmlformats.org/spreadsheetml/2006/main">
  <c r="E19" i="3" l="1"/>
  <c r="E20" i="3"/>
  <c r="I20" i="3" s="1"/>
  <c r="E10" i="3"/>
  <c r="E11" i="3"/>
  <c r="E21" i="3" s="1"/>
  <c r="E12" i="3"/>
  <c r="E13" i="3"/>
  <c r="E14" i="3"/>
  <c r="E15" i="3"/>
  <c r="E16" i="3"/>
  <c r="E17" i="3"/>
  <c r="E18" i="3"/>
  <c r="I30" i="3"/>
  <c r="I24" i="3"/>
  <c r="I25" i="3"/>
  <c r="I26" i="3"/>
  <c r="I27" i="3"/>
  <c r="I28" i="3"/>
  <c r="I29" i="3"/>
  <c r="I23" i="3"/>
  <c r="G30" i="3"/>
  <c r="G24" i="3"/>
  <c r="G25" i="3"/>
  <c r="G26" i="3"/>
  <c r="G27" i="3"/>
  <c r="G28" i="3"/>
  <c r="G29" i="3"/>
  <c r="G23" i="3"/>
  <c r="E30" i="3"/>
  <c r="E24" i="3"/>
  <c r="E25" i="3"/>
  <c r="E26" i="3"/>
  <c r="E27" i="3"/>
  <c r="E28" i="3"/>
  <c r="E29" i="3"/>
  <c r="E23" i="3"/>
  <c r="I11" i="3"/>
  <c r="I12" i="3"/>
  <c r="I13" i="3"/>
  <c r="I14" i="3"/>
  <c r="I15" i="3"/>
  <c r="I16" i="3"/>
  <c r="I17" i="3"/>
  <c r="I18" i="3"/>
  <c r="I19" i="3"/>
  <c r="I10" i="3"/>
  <c r="G21" i="3"/>
  <c r="G11" i="3"/>
  <c r="G12" i="3"/>
  <c r="G13" i="3"/>
  <c r="G14" i="3"/>
  <c r="G15" i="3"/>
  <c r="G16" i="3"/>
  <c r="G17" i="3"/>
  <c r="G18" i="3"/>
  <c r="G19" i="3"/>
  <c r="G20" i="3"/>
  <c r="G10" i="3"/>
  <c r="W20" i="3"/>
  <c r="W19" i="3"/>
  <c r="W18" i="3"/>
  <c r="W17" i="3"/>
  <c r="W16" i="3"/>
  <c r="W15" i="3"/>
  <c r="W14" i="3"/>
  <c r="W13" i="3"/>
  <c r="W12" i="3"/>
  <c r="W11" i="3"/>
  <c r="W21" i="3" s="1"/>
  <c r="W10" i="3"/>
  <c r="V20" i="3"/>
  <c r="V19" i="3"/>
  <c r="V18" i="3"/>
  <c r="V17" i="3"/>
  <c r="V16" i="3"/>
  <c r="V15" i="3"/>
  <c r="V14" i="3"/>
  <c r="V13" i="3"/>
  <c r="V12" i="3"/>
  <c r="V11" i="3"/>
  <c r="V21" i="3" s="1"/>
  <c r="V10" i="3"/>
  <c r="U20" i="3"/>
  <c r="U19" i="3"/>
  <c r="U18" i="3"/>
  <c r="U17" i="3"/>
  <c r="U16" i="3"/>
  <c r="U15" i="3"/>
  <c r="U14" i="3"/>
  <c r="U13" i="3"/>
  <c r="U12" i="3"/>
  <c r="U11" i="3"/>
  <c r="U21" i="3" s="1"/>
  <c r="U10" i="3"/>
  <c r="T20" i="3"/>
  <c r="T19" i="3"/>
  <c r="T18" i="3"/>
  <c r="T17" i="3"/>
  <c r="T16" i="3"/>
  <c r="T15" i="3"/>
  <c r="T14" i="3"/>
  <c r="T13" i="3"/>
  <c r="T12" i="3"/>
  <c r="T11" i="3"/>
  <c r="T21" i="3" s="1"/>
  <c r="T10" i="3"/>
  <c r="S21" i="3"/>
  <c r="S20" i="3"/>
  <c r="S19" i="3"/>
  <c r="S18" i="3"/>
  <c r="S17" i="3"/>
  <c r="S16" i="3"/>
  <c r="S15" i="3"/>
  <c r="S14" i="3"/>
  <c r="S13" i="3"/>
  <c r="S12" i="3"/>
  <c r="S11" i="3"/>
  <c r="S10" i="3"/>
  <c r="R21" i="3"/>
  <c r="R11" i="3"/>
  <c r="R12" i="3"/>
  <c r="R13" i="3"/>
  <c r="R14" i="3"/>
  <c r="R15" i="3"/>
  <c r="R16" i="3"/>
  <c r="R17" i="3"/>
  <c r="R18" i="3"/>
  <c r="R19" i="3"/>
  <c r="R20" i="3"/>
  <c r="R10" i="3"/>
  <c r="O21" i="3"/>
  <c r="O11" i="3"/>
  <c r="O12" i="3"/>
  <c r="O13" i="3"/>
  <c r="O14" i="3"/>
  <c r="O15" i="3"/>
  <c r="O16" i="3"/>
  <c r="O17" i="3"/>
  <c r="O18" i="3"/>
  <c r="O19" i="3"/>
  <c r="O20" i="3"/>
  <c r="O10" i="3"/>
  <c r="M21" i="3"/>
  <c r="M11" i="3"/>
  <c r="M12" i="3"/>
  <c r="M13" i="3"/>
  <c r="M14" i="3"/>
  <c r="M15" i="3"/>
  <c r="M16" i="3"/>
  <c r="M17" i="3"/>
  <c r="M18" i="3"/>
  <c r="M19" i="3"/>
  <c r="M20" i="3"/>
  <c r="M10" i="3"/>
  <c r="K21" i="3"/>
  <c r="J21" i="3"/>
  <c r="K11" i="3"/>
  <c r="K12" i="3"/>
  <c r="K13" i="3"/>
  <c r="K14" i="3"/>
  <c r="K15" i="3"/>
  <c r="K16" i="3"/>
  <c r="K17" i="3"/>
  <c r="K18" i="3"/>
  <c r="K19" i="3"/>
  <c r="K20" i="3"/>
  <c r="K10" i="3"/>
  <c r="J11" i="3"/>
  <c r="J12" i="3"/>
  <c r="J13" i="3"/>
  <c r="J14" i="3"/>
  <c r="J15" i="3"/>
  <c r="J16" i="3"/>
  <c r="J17" i="3"/>
  <c r="J18" i="3"/>
  <c r="J19" i="3"/>
  <c r="J20" i="3"/>
  <c r="J10" i="3"/>
  <c r="I21" i="3" l="1"/>
  <c r="I31" i="3" s="1"/>
</calcChain>
</file>

<file path=xl/sharedStrings.xml><?xml version="1.0" encoding="utf-8"?>
<sst xmlns="http://schemas.openxmlformats.org/spreadsheetml/2006/main" count="255" uniqueCount="47">
  <si>
    <t>หน้า : 1/1</t>
  </si>
  <si>
    <t>องค์การบริหารส่วนตำบลแม่กรณ์</t>
  </si>
  <si>
    <t>งบแสดงผลการดำเนินงานจ่ายจากเงินรายรับ</t>
  </si>
  <si>
    <t>ตั้งแต่วันที่ 1 ตุลาคม 2560 ถึงวันที่ 30 กันยายน 2561</t>
  </si>
  <si>
    <t>รายการ/หมวด</t>
  </si>
  <si>
    <t>ประมาณการ</t>
  </si>
  <si>
    <t>รวมจ่ายจาก
เงินงบประมาณ</t>
  </si>
  <si>
    <t>รวมจ่ายจาก
เงินอุดหนุนระบุวัตถุประสงค์/เฉพาะกิจ</t>
  </si>
  <si>
    <t>รวม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</si>
  <si>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</si>
  <si>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</si>
  <si>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</si>
  <si>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</si>
  <si>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</si>
  <si>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</si>
  <si>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</si>
  <si>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</si>
  <si>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</si>
  <si>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แผนงานงบกลาง</t>
  </si>
  <si>
    <t>รายจ่าย</t>
  </si>
  <si>
    <r>
      <rPr>
        <b/>
        <u/>
        <sz val="8"/>
        <color rgb="FF000000"/>
        <rFont val="Microsoft Sans Serif"/>
        <family val="2"/>
      </rPr>
      <t>รายจ่าย</t>
    </r>
  </si>
  <si>
    <t/>
  </si>
  <si>
    <r>
      <rPr>
        <sz val="8"/>
        <color rgb="FF000000"/>
        <rFont val="Microsoft Sans Serif"/>
        <family val="2"/>
      </rPr>
      <t>งบกลาง</t>
    </r>
  </si>
  <si>
    <r>
      <rPr>
        <sz val="8"/>
        <color rgb="FF000000"/>
        <rFont val="Microsoft Sans Serif"/>
        <family val="2"/>
      </rPr>
      <t>เงินเดือน (ฝ่ายการเมือง)</t>
    </r>
  </si>
  <si>
    <r>
      <rPr>
        <sz val="8"/>
        <color rgb="FF000000"/>
        <rFont val="Microsoft Sans Serif"/>
        <family val="2"/>
      </rPr>
      <t>เงินเดือน (ฝ่ายประจำ)</t>
    </r>
  </si>
  <si>
    <r>
      <rPr>
        <sz val="8"/>
        <color rgb="FF000000"/>
        <rFont val="Microsoft Sans Serif"/>
        <family val="2"/>
      </rPr>
      <t>ค่าตอบแทน</t>
    </r>
  </si>
  <si>
    <r>
      <rPr>
        <sz val="8"/>
        <color rgb="FF000000"/>
        <rFont val="Microsoft Sans Serif"/>
        <family val="2"/>
      </rPr>
      <t>ค่าใช้สอย</t>
    </r>
  </si>
  <si>
    <r>
      <rPr>
        <sz val="8"/>
        <color rgb="FF000000"/>
        <rFont val="Microsoft Sans Serif"/>
        <family val="2"/>
      </rPr>
      <t>ค่าวัสดุ</t>
    </r>
  </si>
  <si>
    <r>
      <rPr>
        <sz val="8"/>
        <color rgb="FF000000"/>
        <rFont val="Microsoft Sans Serif"/>
        <family val="2"/>
      </rPr>
      <t>ค่าสาธารณูปโภค</t>
    </r>
  </si>
  <si>
    <r>
      <rPr>
        <sz val="8"/>
        <color rgb="FF000000"/>
        <rFont val="Microsoft Sans Serif"/>
        <family val="2"/>
      </rPr>
      <t>ค่าครุภัณฑ์</t>
    </r>
  </si>
  <si>
    <r>
      <rPr>
        <sz val="8"/>
        <color rgb="FF000000"/>
        <rFont val="Microsoft Sans Serif"/>
        <family val="2"/>
      </rPr>
      <t>ค่าที่ดินและสิ่งก่อสร้าง</t>
    </r>
  </si>
  <si>
    <r>
      <rPr>
        <sz val="8"/>
        <color rgb="FF000000"/>
        <rFont val="Microsoft Sans Serif"/>
        <family val="2"/>
      </rPr>
      <t>รายจ่ายอื่น</t>
    </r>
  </si>
  <si>
    <r>
      <rPr>
        <sz val="8"/>
        <color rgb="FF000000"/>
        <rFont val="Microsoft Sans Serif"/>
        <family val="2"/>
      </rPr>
      <t>เงินอุดหนุน</t>
    </r>
  </si>
  <si>
    <t>รวมจ่าย</t>
  </si>
  <si>
    <t>รายรับ</t>
  </si>
  <si>
    <r>
      <rPr>
        <b/>
        <u/>
        <sz val="8"/>
        <color rgb="FF000000"/>
        <rFont val="Microsoft Sans Serif"/>
        <family val="2"/>
      </rPr>
      <t>รายรับ</t>
    </r>
  </si>
  <si>
    <r>
      <rPr>
        <sz val="8"/>
        <color rgb="FF000000"/>
        <rFont val="Microsoft Sans Serif"/>
        <family val="2"/>
      </rPr>
      <t>ภาษีอากร</t>
    </r>
  </si>
  <si>
    <r>
      <rPr>
        <sz val="8"/>
        <color rgb="FF000000"/>
        <rFont val="Microsoft Sans Serif"/>
        <family val="2"/>
      </rPr>
      <t>ค่าธรรมเนียม ค่าปรับ และใบอนุญาต</t>
    </r>
  </si>
  <si>
    <r>
      <rPr>
        <sz val="8"/>
        <color rgb="FF000000"/>
        <rFont val="Microsoft Sans Serif"/>
        <family val="2"/>
      </rPr>
      <t>รายได้จากทรัพย์สิน</t>
    </r>
  </si>
  <si>
    <r>
      <rPr>
        <sz val="8"/>
        <color rgb="FF000000"/>
        <rFont val="Microsoft Sans Serif"/>
        <family val="2"/>
      </rPr>
      <t>รายได้เบ็ดเตล็ด</t>
    </r>
  </si>
  <si>
    <r>
      <rPr>
        <sz val="8"/>
        <color rgb="FF000000"/>
        <rFont val="Microsoft Sans Serif"/>
        <family val="2"/>
      </rPr>
      <t>ภาษีจัดสรร</t>
    </r>
  </si>
  <si>
    <r>
      <rPr>
        <sz val="8"/>
        <color rgb="FF000000"/>
        <rFont val="Microsoft Sans Serif"/>
        <family val="2"/>
      </rPr>
      <t>เงินอุดหนุนทั่วไป</t>
    </r>
  </si>
  <si>
    <r>
      <rPr>
        <sz val="8"/>
        <color rgb="FF000000"/>
        <rFont val="Microsoft Sans Serif"/>
        <family val="2"/>
      </rPr>
      <t>เงินอุดหนุนระบุวัตถุประสงค์/เฉพาะกิจ</t>
    </r>
  </si>
  <si>
    <t>รวมรับ</t>
  </si>
  <si>
    <t>รายรับสูงกว่าหรือต่ำกว่ารายจ่าย</t>
  </si>
  <si>
    <t>ตั้งแต่วันที่ 1 ตุลาคม 2560 ถึงวันที่ 31 มีนาคม 2561</t>
  </si>
  <si>
    <t>ตั้งแต่วันที่ 1 เมษายน 2561 ถึงวันที่ 30 กันยายน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</si>
</sst>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1E]#,##0.00;\(#,##0.00\);&quot;-&quot;"/>
  </numFmts>
  <fonts count="9" x14ac:knownFonts="1">
    <font>
      <sz val="11"/>
      <color rgb="FF000000"/>
      <name val="Tahoma"/>
      <family val="2"/>
      <scheme val="minor"/>
    </font>
    <font>
      <sz val="11"/>
      <name val="Tahoma"/>
      <family val="2"/>
    </font>
    <font>
      <sz val="8"/>
      <color rgb="FF000000"/>
      <name val="Microsoft Sans Serif"/>
      <family val="2"/>
    </font>
    <font>
      <b/>
      <sz val="12"/>
      <color rgb="FF000000"/>
      <name val="Microsoft Sans Serif"/>
      <family val="2"/>
    </font>
    <font>
      <sz val="12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"/>
      <color rgb="FFA9A9A9"/>
      <name val="Microsoft Sans Serif"/>
      <family val="2"/>
    </font>
    <font>
      <b/>
      <u/>
      <sz val="8"/>
      <color rgb="FF000000"/>
      <name val="Microsoft Sans Serif"/>
      <family val="2"/>
    </font>
    <font>
      <b/>
      <sz val="8"/>
      <color rgb="FF0000FF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rgb="FFA9A9A9"/>
        <bgColor rgb="FFA9A9A9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/>
      <bottom/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ck">
        <color rgb="FFA9A9A9"/>
      </bottom>
      <diagonal/>
    </border>
  </borders>
  <cellStyleXfs count="1">
    <xf numFmtId="0" fontId="0" fillId="0" borderId="0"/>
  </cellStyleXfs>
  <cellXfs count="51">
    <xf numFmtId="0" fontId="1" fillId="0" borderId="0" xfId="0" applyFont="1" applyFill="1" applyBorder="1"/>
    <xf numFmtId="0" fontId="5" fillId="3" borderId="3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left" vertical="center" wrapText="1" readingOrder="1"/>
    </xf>
    <xf numFmtId="0" fontId="2" fillId="0" borderId="6" xfId="0" applyNumberFormat="1" applyFont="1" applyFill="1" applyBorder="1" applyAlignment="1">
      <alignment horizontal="right" vertical="center" wrapText="1" readingOrder="1"/>
    </xf>
    <xf numFmtId="0" fontId="2" fillId="0" borderId="7" xfId="0" applyNumberFormat="1" applyFont="1" applyFill="1" applyBorder="1" applyAlignment="1">
      <alignment horizontal="right" vertical="center" wrapText="1" readingOrder="1"/>
    </xf>
    <xf numFmtId="0" fontId="2" fillId="0" borderId="7" xfId="0" applyNumberFormat="1" applyFont="1" applyFill="1" applyBorder="1" applyAlignment="1">
      <alignment horizontal="left" vertical="center" wrapText="1" readingOrder="1"/>
    </xf>
    <xf numFmtId="187" fontId="2" fillId="0" borderId="9" xfId="0" applyNumberFormat="1" applyFont="1" applyFill="1" applyBorder="1" applyAlignment="1">
      <alignment horizontal="right" vertical="center" wrapText="1" readingOrder="1"/>
    </xf>
    <xf numFmtId="0" fontId="8" fillId="0" borderId="10" xfId="0" applyNumberFormat="1" applyFont="1" applyFill="1" applyBorder="1" applyAlignment="1">
      <alignment horizontal="right" vertical="center" wrapText="1" readingOrder="1"/>
    </xf>
    <xf numFmtId="187" fontId="8" fillId="0" borderId="10" xfId="0" applyNumberFormat="1" applyFont="1" applyFill="1" applyBorder="1" applyAlignment="1">
      <alignment horizontal="right" vertical="center" wrapText="1" readingOrder="1"/>
    </xf>
    <xf numFmtId="0" fontId="7" fillId="0" borderId="7" xfId="0" applyNumberFormat="1" applyFont="1" applyFill="1" applyBorder="1" applyAlignment="1">
      <alignment horizontal="left" vertical="center" wrapText="1" readingOrder="1"/>
    </xf>
    <xf numFmtId="0" fontId="2" fillId="0" borderId="9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1" fillId="3" borderId="2" xfId="0" applyNumberFormat="1" applyFont="1" applyFill="1" applyBorder="1" applyAlignment="1">
      <alignment vertical="top" wrapText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6" fillId="4" borderId="3" xfId="0" applyNumberFormat="1" applyFont="1" applyFill="1" applyBorder="1" applyAlignment="1">
      <alignment vertical="center" wrapText="1" readingOrder="1"/>
    </xf>
    <xf numFmtId="0" fontId="1" fillId="4" borderId="8" xfId="0" applyNumberFormat="1" applyFont="1" applyFill="1" applyBorder="1" applyAlignment="1">
      <alignment vertical="top" wrapText="1"/>
    </xf>
    <xf numFmtId="0" fontId="1" fillId="4" borderId="9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horizontal="right"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187" fontId="2" fillId="0" borderId="9" xfId="0" applyNumberFormat="1" applyFont="1" applyFill="1" applyBorder="1" applyAlignment="1">
      <alignment horizontal="right"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187" fontId="8" fillId="0" borderId="10" xfId="0" applyNumberFormat="1" applyFont="1" applyFill="1" applyBorder="1" applyAlignment="1">
      <alignment horizontal="right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right" vertical="center" wrapText="1" readingOrder="1"/>
    </xf>
    <xf numFmtId="0" fontId="5" fillId="0" borderId="3" xfId="0" applyNumberFormat="1" applyFont="1" applyFill="1" applyBorder="1" applyAlignment="1">
      <alignment horizontal="right" vertical="center" wrapText="1" readingOrder="1"/>
    </xf>
    <xf numFmtId="0" fontId="8" fillId="0" borderId="10" xfId="0" applyNumberFormat="1" applyFont="1" applyFill="1" applyBorder="1" applyAlignment="1">
      <alignment horizontal="right" vertical="center" wrapText="1" readingOrder="1"/>
    </xf>
    <xf numFmtId="187" fontId="2" fillId="0" borderId="1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5" fillId="3" borderId="3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left" vertical="center" wrapText="1" readingOrder="1"/>
    </xf>
    <xf numFmtId="0" fontId="2" fillId="0" borderId="6" xfId="0" applyNumberFormat="1" applyFont="1" applyFill="1" applyBorder="1" applyAlignment="1">
      <alignment horizontal="right" vertical="center" wrapText="1" readingOrder="1"/>
    </xf>
    <xf numFmtId="0" fontId="2" fillId="0" borderId="7" xfId="0" applyNumberFormat="1" applyFont="1" applyFill="1" applyBorder="1" applyAlignment="1">
      <alignment horizontal="right" vertical="center" wrapText="1" readingOrder="1"/>
    </xf>
    <xf numFmtId="0" fontId="2" fillId="0" borderId="7" xfId="0" applyNumberFormat="1" applyFont="1" applyFill="1" applyBorder="1" applyAlignment="1">
      <alignment horizontal="left" vertical="center" wrapText="1" readingOrder="1"/>
    </xf>
    <xf numFmtId="187" fontId="2" fillId="0" borderId="9" xfId="0" applyNumberFormat="1" applyFont="1" applyFill="1" applyBorder="1" applyAlignment="1">
      <alignment horizontal="right" vertical="center" wrapText="1" readingOrder="1"/>
    </xf>
    <xf numFmtId="0" fontId="8" fillId="0" borderId="10" xfId="0" applyNumberFormat="1" applyFont="1" applyFill="1" applyBorder="1" applyAlignment="1">
      <alignment horizontal="right" vertical="center" wrapText="1" readingOrder="1"/>
    </xf>
    <xf numFmtId="187" fontId="8" fillId="0" borderId="10" xfId="0" applyNumberFormat="1" applyFont="1" applyFill="1" applyBorder="1" applyAlignment="1">
      <alignment horizontal="right" vertical="center" wrapText="1" readingOrder="1"/>
    </xf>
    <xf numFmtId="0" fontId="7" fillId="0" borderId="7" xfId="0" applyNumberFormat="1" applyFont="1" applyFill="1" applyBorder="1" applyAlignment="1">
      <alignment horizontal="left" vertical="center" wrapText="1" readingOrder="1"/>
    </xf>
    <xf numFmtId="0" fontId="2" fillId="0" borderId="9" xfId="0" applyNumberFormat="1" applyFont="1" applyFill="1" applyBorder="1" applyAlignment="1">
      <alignment horizontal="right" vertical="center" wrapText="1" readingOrder="1"/>
    </xf>
    <xf numFmtId="187" fontId="2" fillId="0" borderId="2" xfId="0" applyNumberFormat="1" applyFont="1" applyFill="1" applyBorder="1" applyAlignment="1">
      <alignment horizontal="right" vertical="center" wrapText="1" readingOrder="1"/>
    </xf>
    <xf numFmtId="187" fontId="8" fillId="0" borderId="14" xfId="0" applyNumberFormat="1" applyFont="1" applyFill="1" applyBorder="1" applyAlignment="1">
      <alignment horizontal="right" vertical="center" wrapText="1" readingOrder="1"/>
    </xf>
    <xf numFmtId="187" fontId="8" fillId="0" borderId="1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topLeftCell="C1" workbookViewId="0">
      <pane ySplit="2" topLeftCell="A12" activePane="bottomLeft" state="frozen"/>
      <selection pane="bottomLeft" activeCell="I21" sqref="I21"/>
    </sheetView>
  </sheetViews>
  <sheetFormatPr defaultRowHeight="14.25" x14ac:dyDescent="0.2"/>
  <cols>
    <col min="1" max="1" width="0.375" customWidth="1"/>
    <col min="2" max="2" width="25.25" customWidth="1"/>
    <col min="3" max="3" width="10.25" customWidth="1"/>
    <col min="4" max="4" width="6" customWidth="1"/>
    <col min="5" max="5" width="5.25" customWidth="1"/>
    <col min="6" max="6" width="10.875" customWidth="1"/>
    <col min="7" max="7" width="13.75" customWidth="1"/>
    <col min="8" max="8" width="2.375" customWidth="1"/>
    <col min="9" max="10" width="16.25" customWidth="1"/>
    <col min="11" max="11" width="1.125" customWidth="1"/>
    <col min="12" max="12" width="15.125" customWidth="1"/>
    <col min="13" max="13" width="6.5" customWidth="1"/>
    <col min="14" max="14" width="9.75" customWidth="1"/>
    <col min="15" max="15" width="4.125" customWidth="1"/>
    <col min="16" max="16" width="0.5" customWidth="1"/>
    <col min="17" max="17" width="11.625" customWidth="1"/>
    <col min="18" max="23" width="16.25" customWidth="1"/>
  </cols>
  <sheetData>
    <row r="1" spans="1:23" ht="12.95" customHeight="1" x14ac:dyDescent="0.2">
      <c r="A1" s="12"/>
      <c r="B1" s="13"/>
      <c r="C1" s="13"/>
      <c r="D1" s="13"/>
      <c r="E1" s="13"/>
      <c r="N1" s="14" t="s">
        <v>0</v>
      </c>
      <c r="O1" s="13"/>
    </row>
    <row r="2" spans="1:23" ht="15.4" customHeight="1" x14ac:dyDescent="0.2"/>
    <row r="3" spans="1:23" ht="18" customHeight="1" x14ac:dyDescent="0.2">
      <c r="A3" s="15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3" ht="16.899999999999999" customHeight="1" x14ac:dyDescent="0.2">
      <c r="A4" s="16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3" ht="16.899999999999999" customHeight="1" x14ac:dyDescent="0.2">
      <c r="A5" s="16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3" ht="13.9" customHeight="1" x14ac:dyDescent="0.2"/>
    <row r="7" spans="1:23" ht="31.5" x14ac:dyDescent="0.2">
      <c r="A7" s="17" t="s">
        <v>4</v>
      </c>
      <c r="B7" s="18"/>
      <c r="C7" s="19" t="s">
        <v>5</v>
      </c>
      <c r="D7" s="20"/>
      <c r="E7" s="19" t="s">
        <v>6</v>
      </c>
      <c r="F7" s="20"/>
      <c r="G7" s="19" t="s">
        <v>7</v>
      </c>
      <c r="H7" s="20"/>
      <c r="I7" s="1" t="s">
        <v>8</v>
      </c>
      <c r="J7" s="1" t="s">
        <v>9</v>
      </c>
      <c r="K7" s="19" t="s">
        <v>10</v>
      </c>
      <c r="L7" s="20"/>
      <c r="M7" s="19" t="s">
        <v>11</v>
      </c>
      <c r="N7" s="20"/>
      <c r="O7" s="19" t="s">
        <v>12</v>
      </c>
      <c r="P7" s="21"/>
      <c r="Q7" s="20"/>
      <c r="R7" s="1" t="s">
        <v>13</v>
      </c>
      <c r="S7" s="1" t="s">
        <v>14</v>
      </c>
      <c r="T7" s="1" t="s">
        <v>15</v>
      </c>
      <c r="U7" s="1" t="s">
        <v>16</v>
      </c>
      <c r="V7" s="1" t="s">
        <v>17</v>
      </c>
      <c r="W7" s="1" t="s">
        <v>18</v>
      </c>
    </row>
    <row r="8" spans="1:23" ht="0" hidden="1" customHeight="1" x14ac:dyDescent="0.2">
      <c r="W8" s="2"/>
    </row>
    <row r="9" spans="1:23" x14ac:dyDescent="0.2">
      <c r="A9" s="22" t="s">
        <v>19</v>
      </c>
      <c r="B9" s="3" t="s">
        <v>20</v>
      </c>
      <c r="C9" s="25" t="s">
        <v>21</v>
      </c>
      <c r="D9" s="26"/>
      <c r="E9" s="25" t="s">
        <v>21</v>
      </c>
      <c r="F9" s="26"/>
      <c r="G9" s="25" t="s">
        <v>21</v>
      </c>
      <c r="H9" s="26"/>
      <c r="I9" s="4" t="s">
        <v>21</v>
      </c>
      <c r="J9" s="4" t="s">
        <v>21</v>
      </c>
      <c r="K9" s="25" t="s">
        <v>21</v>
      </c>
      <c r="L9" s="26"/>
      <c r="M9" s="25" t="s">
        <v>21</v>
      </c>
      <c r="N9" s="26"/>
      <c r="O9" s="25" t="s">
        <v>21</v>
      </c>
      <c r="P9" s="26"/>
      <c r="Q9" s="26"/>
      <c r="R9" s="4" t="s">
        <v>21</v>
      </c>
      <c r="S9" s="4" t="s">
        <v>21</v>
      </c>
      <c r="T9" s="4" t="s">
        <v>21</v>
      </c>
      <c r="U9" s="4" t="s">
        <v>21</v>
      </c>
      <c r="V9" s="4" t="s">
        <v>21</v>
      </c>
      <c r="W9" s="5" t="s">
        <v>21</v>
      </c>
    </row>
    <row r="10" spans="1:23" x14ac:dyDescent="0.2">
      <c r="A10" s="23"/>
      <c r="B10" s="6" t="s">
        <v>22</v>
      </c>
      <c r="C10" s="27">
        <v>11816378</v>
      </c>
      <c r="D10" s="28"/>
      <c r="E10" s="27">
        <v>11186876</v>
      </c>
      <c r="F10" s="28"/>
      <c r="G10" s="27">
        <v>0</v>
      </c>
      <c r="H10" s="28"/>
      <c r="I10" s="7">
        <v>11186876</v>
      </c>
      <c r="J10" s="7">
        <v>0</v>
      </c>
      <c r="K10" s="27">
        <v>0</v>
      </c>
      <c r="L10" s="28"/>
      <c r="M10" s="27">
        <v>0</v>
      </c>
      <c r="N10" s="28"/>
      <c r="O10" s="27">
        <v>0</v>
      </c>
      <c r="P10" s="26"/>
      <c r="Q10" s="28"/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11186876</v>
      </c>
    </row>
    <row r="11" spans="1:23" x14ac:dyDescent="0.2">
      <c r="A11" s="23"/>
      <c r="B11" s="6" t="s">
        <v>23</v>
      </c>
      <c r="C11" s="27">
        <v>2822920</v>
      </c>
      <c r="D11" s="28"/>
      <c r="E11" s="27">
        <v>2822036</v>
      </c>
      <c r="F11" s="28"/>
      <c r="G11" s="27">
        <v>0</v>
      </c>
      <c r="H11" s="28"/>
      <c r="I11" s="7">
        <v>2822036</v>
      </c>
      <c r="J11" s="7">
        <v>2822036</v>
      </c>
      <c r="K11" s="27">
        <v>0</v>
      </c>
      <c r="L11" s="28"/>
      <c r="M11" s="27">
        <v>0</v>
      </c>
      <c r="N11" s="28"/>
      <c r="O11" s="27">
        <v>0</v>
      </c>
      <c r="P11" s="26"/>
      <c r="Q11" s="28"/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</row>
    <row r="12" spans="1:23" x14ac:dyDescent="0.2">
      <c r="A12" s="23"/>
      <c r="B12" s="6" t="s">
        <v>24</v>
      </c>
      <c r="C12" s="27">
        <v>9753369</v>
      </c>
      <c r="D12" s="28"/>
      <c r="E12" s="27">
        <v>9625296</v>
      </c>
      <c r="F12" s="28"/>
      <c r="G12" s="27">
        <v>0</v>
      </c>
      <c r="H12" s="28"/>
      <c r="I12" s="7">
        <v>9625296</v>
      </c>
      <c r="J12" s="7">
        <v>4943416</v>
      </c>
      <c r="K12" s="27">
        <v>310380</v>
      </c>
      <c r="L12" s="28"/>
      <c r="M12" s="27">
        <v>3094220</v>
      </c>
      <c r="N12" s="28"/>
      <c r="O12" s="27">
        <v>0</v>
      </c>
      <c r="P12" s="26"/>
      <c r="Q12" s="28"/>
      <c r="R12" s="7">
        <v>1277280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</row>
    <row r="13" spans="1:23" x14ac:dyDescent="0.2">
      <c r="A13" s="23"/>
      <c r="B13" s="6" t="s">
        <v>25</v>
      </c>
      <c r="C13" s="27">
        <v>1619856</v>
      </c>
      <c r="D13" s="28"/>
      <c r="E13" s="27">
        <v>1453969.3</v>
      </c>
      <c r="F13" s="28"/>
      <c r="G13" s="27">
        <v>23600</v>
      </c>
      <c r="H13" s="28"/>
      <c r="I13" s="7">
        <v>1477569.3</v>
      </c>
      <c r="J13" s="7">
        <v>819539.7</v>
      </c>
      <c r="K13" s="27">
        <v>33718.699999999997</v>
      </c>
      <c r="L13" s="28"/>
      <c r="M13" s="27">
        <v>399591.8</v>
      </c>
      <c r="N13" s="28"/>
      <c r="O13" s="27">
        <v>0</v>
      </c>
      <c r="P13" s="26"/>
      <c r="Q13" s="28"/>
      <c r="R13" s="7">
        <v>224719.1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</row>
    <row r="14" spans="1:23" x14ac:dyDescent="0.2">
      <c r="A14" s="23"/>
      <c r="B14" s="6" t="s">
        <v>26</v>
      </c>
      <c r="C14" s="27">
        <v>5033785</v>
      </c>
      <c r="D14" s="28"/>
      <c r="E14" s="27">
        <v>4547424.16</v>
      </c>
      <c r="F14" s="28"/>
      <c r="G14" s="27">
        <v>0</v>
      </c>
      <c r="H14" s="28"/>
      <c r="I14" s="7">
        <v>4547424.16</v>
      </c>
      <c r="J14" s="7">
        <v>1136547.6599999999</v>
      </c>
      <c r="K14" s="27">
        <v>301002</v>
      </c>
      <c r="L14" s="28"/>
      <c r="M14" s="27">
        <v>1097928</v>
      </c>
      <c r="N14" s="28"/>
      <c r="O14" s="27">
        <v>156745.5</v>
      </c>
      <c r="P14" s="26"/>
      <c r="Q14" s="28"/>
      <c r="R14" s="7">
        <v>1218987</v>
      </c>
      <c r="S14" s="7">
        <v>342350</v>
      </c>
      <c r="T14" s="7">
        <v>265114</v>
      </c>
      <c r="U14" s="7">
        <v>0</v>
      </c>
      <c r="V14" s="7">
        <v>28750</v>
      </c>
      <c r="W14" s="7">
        <v>0</v>
      </c>
    </row>
    <row r="15" spans="1:23" x14ac:dyDescent="0.2">
      <c r="A15" s="23"/>
      <c r="B15" s="6" t="s">
        <v>27</v>
      </c>
      <c r="C15" s="27">
        <v>1843727</v>
      </c>
      <c r="D15" s="28"/>
      <c r="E15" s="27">
        <v>1620869.25</v>
      </c>
      <c r="F15" s="28"/>
      <c r="G15" s="27">
        <v>4400</v>
      </c>
      <c r="H15" s="28"/>
      <c r="I15" s="7">
        <v>1625269.25</v>
      </c>
      <c r="J15" s="7">
        <v>501487.4</v>
      </c>
      <c r="K15" s="27">
        <v>0</v>
      </c>
      <c r="L15" s="28"/>
      <c r="M15" s="27">
        <v>895219.85</v>
      </c>
      <c r="N15" s="28"/>
      <c r="O15" s="27">
        <v>0</v>
      </c>
      <c r="P15" s="26"/>
      <c r="Q15" s="28"/>
      <c r="R15" s="7">
        <v>224162</v>
      </c>
      <c r="S15" s="7">
        <v>4400</v>
      </c>
      <c r="T15" s="7">
        <v>0</v>
      </c>
      <c r="U15" s="7">
        <v>0</v>
      </c>
      <c r="V15" s="7">
        <v>0</v>
      </c>
      <c r="W15" s="7">
        <v>0</v>
      </c>
    </row>
    <row r="16" spans="1:23" x14ac:dyDescent="0.2">
      <c r="A16" s="23"/>
      <c r="B16" s="6" t="s">
        <v>28</v>
      </c>
      <c r="C16" s="27">
        <v>313100</v>
      </c>
      <c r="D16" s="28"/>
      <c r="E16" s="27">
        <v>289368.53000000003</v>
      </c>
      <c r="F16" s="28"/>
      <c r="G16" s="27">
        <v>0</v>
      </c>
      <c r="H16" s="28"/>
      <c r="I16" s="7">
        <v>289368.53000000003</v>
      </c>
      <c r="J16" s="7">
        <v>263376.84999999998</v>
      </c>
      <c r="K16" s="27">
        <v>0</v>
      </c>
      <c r="L16" s="28"/>
      <c r="M16" s="27">
        <v>25991.68</v>
      </c>
      <c r="N16" s="28"/>
      <c r="O16" s="27">
        <v>0</v>
      </c>
      <c r="P16" s="26"/>
      <c r="Q16" s="28"/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</row>
    <row r="17" spans="1:23" x14ac:dyDescent="0.2">
      <c r="A17" s="23"/>
      <c r="B17" s="6" t="s">
        <v>29</v>
      </c>
      <c r="C17" s="27">
        <v>1290905</v>
      </c>
      <c r="D17" s="28"/>
      <c r="E17" s="27">
        <v>1205550</v>
      </c>
      <c r="F17" s="28"/>
      <c r="G17" s="27">
        <v>65600</v>
      </c>
      <c r="H17" s="28"/>
      <c r="I17" s="7">
        <v>1271150</v>
      </c>
      <c r="J17" s="7">
        <v>321270</v>
      </c>
      <c r="K17" s="27">
        <v>11000</v>
      </c>
      <c r="L17" s="28"/>
      <c r="M17" s="27">
        <v>64990</v>
      </c>
      <c r="N17" s="28"/>
      <c r="O17" s="27">
        <v>0</v>
      </c>
      <c r="P17" s="26"/>
      <c r="Q17" s="28"/>
      <c r="R17" s="7">
        <v>799440</v>
      </c>
      <c r="S17" s="7">
        <v>65600</v>
      </c>
      <c r="T17" s="7">
        <v>8850</v>
      </c>
      <c r="U17" s="7">
        <v>0</v>
      </c>
      <c r="V17" s="7">
        <v>0</v>
      </c>
      <c r="W17" s="7">
        <v>0</v>
      </c>
    </row>
    <row r="18" spans="1:23" x14ac:dyDescent="0.2">
      <c r="A18" s="23"/>
      <c r="B18" s="6" t="s">
        <v>30</v>
      </c>
      <c r="C18" s="27">
        <v>3190000</v>
      </c>
      <c r="D18" s="28"/>
      <c r="E18" s="27">
        <v>2950800</v>
      </c>
      <c r="F18" s="28"/>
      <c r="G18" s="27">
        <v>8176000</v>
      </c>
      <c r="H18" s="28"/>
      <c r="I18" s="7">
        <v>11126800</v>
      </c>
      <c r="J18" s="7">
        <v>0</v>
      </c>
      <c r="K18" s="27">
        <v>0</v>
      </c>
      <c r="L18" s="28"/>
      <c r="M18" s="27">
        <v>7332000</v>
      </c>
      <c r="N18" s="28"/>
      <c r="O18" s="27">
        <v>0</v>
      </c>
      <c r="P18" s="26"/>
      <c r="Q18" s="28"/>
      <c r="R18" s="7">
        <v>0</v>
      </c>
      <c r="S18" s="7">
        <v>844000</v>
      </c>
      <c r="T18" s="7">
        <v>0</v>
      </c>
      <c r="U18" s="7">
        <v>2950800</v>
      </c>
      <c r="V18" s="7">
        <v>0</v>
      </c>
      <c r="W18" s="7">
        <v>0</v>
      </c>
    </row>
    <row r="19" spans="1:23" x14ac:dyDescent="0.2">
      <c r="A19" s="23"/>
      <c r="B19" s="6" t="s">
        <v>31</v>
      </c>
      <c r="C19" s="27">
        <v>20000</v>
      </c>
      <c r="D19" s="28"/>
      <c r="E19" s="27">
        <v>11000</v>
      </c>
      <c r="F19" s="28"/>
      <c r="G19" s="27">
        <v>0</v>
      </c>
      <c r="H19" s="28"/>
      <c r="I19" s="7">
        <v>11000</v>
      </c>
      <c r="J19" s="7">
        <v>11000</v>
      </c>
      <c r="K19" s="27">
        <v>0</v>
      </c>
      <c r="L19" s="28"/>
      <c r="M19" s="27">
        <v>0</v>
      </c>
      <c r="N19" s="28"/>
      <c r="O19" s="27">
        <v>0</v>
      </c>
      <c r="P19" s="26"/>
      <c r="Q19" s="28"/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</row>
    <row r="20" spans="1:23" x14ac:dyDescent="0.2">
      <c r="A20" s="23"/>
      <c r="B20" s="6" t="s">
        <v>32</v>
      </c>
      <c r="C20" s="27">
        <v>2295960</v>
      </c>
      <c r="D20" s="28"/>
      <c r="E20" s="27">
        <v>2224436.85</v>
      </c>
      <c r="F20" s="28"/>
      <c r="G20" s="27">
        <v>0</v>
      </c>
      <c r="H20" s="28"/>
      <c r="I20" s="7">
        <v>2224436.85</v>
      </c>
      <c r="J20" s="7">
        <v>61000</v>
      </c>
      <c r="K20" s="27">
        <v>0</v>
      </c>
      <c r="L20" s="28"/>
      <c r="M20" s="27">
        <v>1253960</v>
      </c>
      <c r="N20" s="28"/>
      <c r="O20" s="27">
        <v>263000</v>
      </c>
      <c r="P20" s="26"/>
      <c r="Q20" s="28"/>
      <c r="R20" s="7">
        <v>68476.850000000006</v>
      </c>
      <c r="S20" s="7">
        <v>568000</v>
      </c>
      <c r="T20" s="7">
        <v>10000</v>
      </c>
      <c r="U20" s="7">
        <v>0</v>
      </c>
      <c r="V20" s="7">
        <v>0</v>
      </c>
      <c r="W20" s="7">
        <v>0</v>
      </c>
    </row>
    <row r="21" spans="1:23" x14ac:dyDescent="0.2">
      <c r="A21" s="24"/>
      <c r="B21" s="8" t="s">
        <v>33</v>
      </c>
      <c r="C21" s="29">
        <v>40000000</v>
      </c>
      <c r="D21" s="30"/>
      <c r="E21" s="29">
        <v>37937626.090000004</v>
      </c>
      <c r="F21" s="30"/>
      <c r="G21" s="29">
        <v>8269600</v>
      </c>
      <c r="H21" s="30"/>
      <c r="I21" s="9">
        <v>46207226.090000004</v>
      </c>
      <c r="J21" s="9">
        <v>10879673.609999999</v>
      </c>
      <c r="K21" s="29">
        <v>656100.69999999995</v>
      </c>
      <c r="L21" s="30"/>
      <c r="M21" s="29">
        <v>14163901.33</v>
      </c>
      <c r="N21" s="30"/>
      <c r="O21" s="29">
        <v>419745.5</v>
      </c>
      <c r="P21" s="31"/>
      <c r="Q21" s="30"/>
      <c r="R21" s="9">
        <v>3813064.95</v>
      </c>
      <c r="S21" s="9">
        <v>1824350</v>
      </c>
      <c r="T21" s="9">
        <v>283964</v>
      </c>
      <c r="U21" s="9">
        <v>2950800</v>
      </c>
      <c r="V21" s="9">
        <v>28750</v>
      </c>
      <c r="W21" s="9">
        <v>11186876</v>
      </c>
    </row>
    <row r="22" spans="1:23" x14ac:dyDescent="0.2">
      <c r="A22" s="22" t="s">
        <v>34</v>
      </c>
      <c r="B22" s="10" t="s">
        <v>35</v>
      </c>
      <c r="C22" s="32" t="s">
        <v>21</v>
      </c>
      <c r="D22" s="26"/>
      <c r="E22" s="32" t="s">
        <v>21</v>
      </c>
      <c r="F22" s="26"/>
      <c r="G22" s="32" t="s">
        <v>21</v>
      </c>
      <c r="H22" s="26"/>
      <c r="I22" s="11" t="s">
        <v>21</v>
      </c>
      <c r="J22" s="11" t="s">
        <v>21</v>
      </c>
      <c r="K22" s="32" t="s">
        <v>21</v>
      </c>
      <c r="L22" s="26"/>
      <c r="M22" s="32" t="s">
        <v>21</v>
      </c>
      <c r="N22" s="26"/>
      <c r="O22" s="32" t="s">
        <v>21</v>
      </c>
      <c r="P22" s="26"/>
      <c r="Q22" s="26"/>
      <c r="R22" s="11" t="s">
        <v>21</v>
      </c>
      <c r="S22" s="11" t="s">
        <v>21</v>
      </c>
      <c r="T22" s="11" t="s">
        <v>21</v>
      </c>
      <c r="U22" s="11" t="s">
        <v>21</v>
      </c>
      <c r="V22" s="11" t="s">
        <v>21</v>
      </c>
      <c r="W22" s="11" t="s">
        <v>21</v>
      </c>
    </row>
    <row r="23" spans="1:23" x14ac:dyDescent="0.2">
      <c r="A23" s="23"/>
      <c r="B23" s="6" t="s">
        <v>36</v>
      </c>
      <c r="C23" s="27">
        <v>1775000</v>
      </c>
      <c r="D23" s="28"/>
      <c r="E23" s="27">
        <v>1987272.86</v>
      </c>
      <c r="F23" s="28"/>
      <c r="G23" s="27">
        <v>0</v>
      </c>
      <c r="H23" s="28"/>
      <c r="I23" s="7">
        <v>1987272.86</v>
      </c>
      <c r="J23" s="7">
        <v>0</v>
      </c>
      <c r="K23" s="27">
        <v>0</v>
      </c>
      <c r="L23" s="28"/>
      <c r="M23" s="27">
        <v>0</v>
      </c>
      <c r="N23" s="28"/>
      <c r="O23" s="27">
        <v>0</v>
      </c>
      <c r="P23" s="26"/>
      <c r="Q23" s="28"/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x14ac:dyDescent="0.2">
      <c r="A24" s="23"/>
      <c r="B24" s="6" t="s">
        <v>37</v>
      </c>
      <c r="C24" s="27">
        <v>95600</v>
      </c>
      <c r="D24" s="28"/>
      <c r="E24" s="27">
        <v>130723.9</v>
      </c>
      <c r="F24" s="28"/>
      <c r="G24" s="27">
        <v>0</v>
      </c>
      <c r="H24" s="28"/>
      <c r="I24" s="7">
        <v>130723.9</v>
      </c>
      <c r="J24" s="7">
        <v>0</v>
      </c>
      <c r="K24" s="27">
        <v>0</v>
      </c>
      <c r="L24" s="28"/>
      <c r="M24" s="27">
        <v>0</v>
      </c>
      <c r="N24" s="28"/>
      <c r="O24" s="27">
        <v>0</v>
      </c>
      <c r="P24" s="26"/>
      <c r="Q24" s="28"/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x14ac:dyDescent="0.2">
      <c r="A25" s="23"/>
      <c r="B25" s="6" t="s">
        <v>38</v>
      </c>
      <c r="C25" s="27">
        <v>200000</v>
      </c>
      <c r="D25" s="28"/>
      <c r="E25" s="27">
        <v>240981.33</v>
      </c>
      <c r="F25" s="28"/>
      <c r="G25" s="27">
        <v>0</v>
      </c>
      <c r="H25" s="28"/>
      <c r="I25" s="7">
        <v>240981.33</v>
      </c>
      <c r="J25" s="7">
        <v>0</v>
      </c>
      <c r="K25" s="27">
        <v>0</v>
      </c>
      <c r="L25" s="28"/>
      <c r="M25" s="27">
        <v>0</v>
      </c>
      <c r="N25" s="28"/>
      <c r="O25" s="27">
        <v>0</v>
      </c>
      <c r="P25" s="26"/>
      <c r="Q25" s="28"/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x14ac:dyDescent="0.2">
      <c r="A26" s="23"/>
      <c r="B26" s="6" t="s">
        <v>39</v>
      </c>
      <c r="C26" s="27">
        <v>10000</v>
      </c>
      <c r="D26" s="28"/>
      <c r="E26" s="27">
        <v>22800.35</v>
      </c>
      <c r="F26" s="28"/>
      <c r="G26" s="27">
        <v>0</v>
      </c>
      <c r="H26" s="28"/>
      <c r="I26" s="7">
        <v>22800.35</v>
      </c>
      <c r="J26" s="7">
        <v>0</v>
      </c>
      <c r="K26" s="27">
        <v>0</v>
      </c>
      <c r="L26" s="28"/>
      <c r="M26" s="27">
        <v>0</v>
      </c>
      <c r="N26" s="28"/>
      <c r="O26" s="27">
        <v>0</v>
      </c>
      <c r="P26" s="26"/>
      <c r="Q26" s="28"/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x14ac:dyDescent="0.2">
      <c r="A27" s="23"/>
      <c r="B27" s="6" t="s">
        <v>40</v>
      </c>
      <c r="C27" s="27">
        <v>16919400</v>
      </c>
      <c r="D27" s="28"/>
      <c r="E27" s="27">
        <v>20418147.66</v>
      </c>
      <c r="F27" s="28"/>
      <c r="G27" s="27">
        <v>0</v>
      </c>
      <c r="H27" s="28"/>
      <c r="I27" s="7">
        <v>20418147.66</v>
      </c>
      <c r="J27" s="7">
        <v>0</v>
      </c>
      <c r="K27" s="27">
        <v>0</v>
      </c>
      <c r="L27" s="28"/>
      <c r="M27" s="27">
        <v>0</v>
      </c>
      <c r="N27" s="28"/>
      <c r="O27" s="27">
        <v>0</v>
      </c>
      <c r="P27" s="26"/>
      <c r="Q27" s="28"/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x14ac:dyDescent="0.2">
      <c r="A28" s="23"/>
      <c r="B28" s="6" t="s">
        <v>41</v>
      </c>
      <c r="C28" s="27">
        <v>21000000</v>
      </c>
      <c r="D28" s="28"/>
      <c r="E28" s="27">
        <v>18869962</v>
      </c>
      <c r="F28" s="28"/>
      <c r="G28" s="27">
        <v>0</v>
      </c>
      <c r="H28" s="28"/>
      <c r="I28" s="7">
        <v>18869962</v>
      </c>
      <c r="J28" s="7">
        <v>0</v>
      </c>
      <c r="K28" s="27">
        <v>0</v>
      </c>
      <c r="L28" s="28"/>
      <c r="M28" s="27">
        <v>0</v>
      </c>
      <c r="N28" s="28"/>
      <c r="O28" s="27">
        <v>0</v>
      </c>
      <c r="P28" s="26"/>
      <c r="Q28" s="28"/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x14ac:dyDescent="0.2">
      <c r="A29" s="23"/>
      <c r="B29" s="6" t="s">
        <v>42</v>
      </c>
      <c r="C29" s="27">
        <v>0</v>
      </c>
      <c r="D29" s="28"/>
      <c r="E29" s="27">
        <v>0</v>
      </c>
      <c r="F29" s="28"/>
      <c r="G29" s="27">
        <v>8269600</v>
      </c>
      <c r="H29" s="28"/>
      <c r="I29" s="7">
        <v>8269600</v>
      </c>
      <c r="J29" s="7">
        <v>0</v>
      </c>
      <c r="K29" s="27">
        <v>0</v>
      </c>
      <c r="L29" s="28"/>
      <c r="M29" s="27">
        <v>0</v>
      </c>
      <c r="N29" s="28"/>
      <c r="O29" s="27">
        <v>0</v>
      </c>
      <c r="P29" s="26"/>
      <c r="Q29" s="28"/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x14ac:dyDescent="0.2">
      <c r="A30" s="24"/>
      <c r="B30" s="8" t="s">
        <v>43</v>
      </c>
      <c r="C30" s="29">
        <v>40000000</v>
      </c>
      <c r="D30" s="30"/>
      <c r="E30" s="29">
        <v>41669888.100000001</v>
      </c>
      <c r="F30" s="30"/>
      <c r="G30" s="29">
        <v>8269600</v>
      </c>
      <c r="H30" s="30"/>
      <c r="I30" s="9">
        <v>49939488.100000001</v>
      </c>
      <c r="J30" s="9">
        <v>0</v>
      </c>
      <c r="K30" s="29">
        <v>0</v>
      </c>
      <c r="L30" s="30"/>
      <c r="M30" s="29">
        <v>0</v>
      </c>
      <c r="N30" s="30"/>
      <c r="O30" s="29">
        <v>0</v>
      </c>
      <c r="P30" s="31"/>
      <c r="Q30" s="30"/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</row>
    <row r="31" spans="1:23" x14ac:dyDescent="0.2">
      <c r="A31" s="33" t="s">
        <v>44</v>
      </c>
      <c r="B31" s="20"/>
      <c r="C31" s="34" t="s">
        <v>21</v>
      </c>
      <c r="D31" s="30"/>
      <c r="E31" s="34" t="s">
        <v>21</v>
      </c>
      <c r="F31" s="30"/>
      <c r="G31" s="34" t="s">
        <v>21</v>
      </c>
      <c r="H31" s="30"/>
      <c r="I31" s="9">
        <v>3732262.01</v>
      </c>
      <c r="J31" s="8" t="s">
        <v>21</v>
      </c>
      <c r="K31" s="34" t="s">
        <v>21</v>
      </c>
      <c r="L31" s="30"/>
      <c r="M31" s="34" t="s">
        <v>21</v>
      </c>
      <c r="N31" s="30"/>
      <c r="O31" s="34" t="s">
        <v>21</v>
      </c>
      <c r="P31" s="31"/>
      <c r="Q31" s="30"/>
      <c r="R31" s="8" t="s">
        <v>21</v>
      </c>
      <c r="S31" s="8" t="s">
        <v>21</v>
      </c>
      <c r="T31" s="8" t="s">
        <v>21</v>
      </c>
      <c r="U31" s="8" t="s">
        <v>21</v>
      </c>
      <c r="V31" s="8" t="s">
        <v>21</v>
      </c>
      <c r="W31" s="8" t="s">
        <v>21</v>
      </c>
    </row>
    <row r="32" spans="1:23" ht="0" hidden="1" customHeight="1" x14ac:dyDescent="0.2"/>
  </sheetData>
  <mergeCells count="153">
    <mergeCell ref="O30:Q30"/>
    <mergeCell ref="A31:B31"/>
    <mergeCell ref="C31:D31"/>
    <mergeCell ref="E31:F31"/>
    <mergeCell ref="G31:H31"/>
    <mergeCell ref="K31:L31"/>
    <mergeCell ref="M31:N31"/>
    <mergeCell ref="O31:Q31"/>
    <mergeCell ref="C30:D30"/>
    <mergeCell ref="E30:F30"/>
    <mergeCell ref="G30:H30"/>
    <mergeCell ref="K30:L30"/>
    <mergeCell ref="M30:N30"/>
    <mergeCell ref="K28:L28"/>
    <mergeCell ref="M28:N28"/>
    <mergeCell ref="O28:Q28"/>
    <mergeCell ref="C29:D29"/>
    <mergeCell ref="E29:F29"/>
    <mergeCell ref="G29:H29"/>
    <mergeCell ref="K29:L29"/>
    <mergeCell ref="M29:N29"/>
    <mergeCell ref="O29:Q29"/>
    <mergeCell ref="M26:N26"/>
    <mergeCell ref="O26:Q26"/>
    <mergeCell ref="C27:D27"/>
    <mergeCell ref="E27:F27"/>
    <mergeCell ref="G27:H27"/>
    <mergeCell ref="K27:L27"/>
    <mergeCell ref="M27:N27"/>
    <mergeCell ref="O27:Q27"/>
    <mergeCell ref="M24:N24"/>
    <mergeCell ref="O24:Q24"/>
    <mergeCell ref="C25:D25"/>
    <mergeCell ref="E25:F25"/>
    <mergeCell ref="G25:H25"/>
    <mergeCell ref="K25:L25"/>
    <mergeCell ref="M25:N25"/>
    <mergeCell ref="O25:Q25"/>
    <mergeCell ref="M22:N22"/>
    <mergeCell ref="O22:Q22"/>
    <mergeCell ref="C23:D23"/>
    <mergeCell ref="E23:F23"/>
    <mergeCell ref="G23:H23"/>
    <mergeCell ref="K23:L23"/>
    <mergeCell ref="M23:N23"/>
    <mergeCell ref="O23:Q23"/>
    <mergeCell ref="A22:A30"/>
    <mergeCell ref="C22:D22"/>
    <mergeCell ref="E22:F22"/>
    <mergeCell ref="G22:H22"/>
    <mergeCell ref="K22:L22"/>
    <mergeCell ref="C24:D24"/>
    <mergeCell ref="E24:F24"/>
    <mergeCell ref="G24:H24"/>
    <mergeCell ref="K24:L24"/>
    <mergeCell ref="C26:D26"/>
    <mergeCell ref="E26:F26"/>
    <mergeCell ref="G26:H26"/>
    <mergeCell ref="K26:L26"/>
    <mergeCell ref="C28:D28"/>
    <mergeCell ref="E28:F28"/>
    <mergeCell ref="G28:H28"/>
    <mergeCell ref="O20:Q20"/>
    <mergeCell ref="C21:D21"/>
    <mergeCell ref="E21:F21"/>
    <mergeCell ref="G21:H21"/>
    <mergeCell ref="K21:L21"/>
    <mergeCell ref="M21:N21"/>
    <mergeCell ref="O21:Q21"/>
    <mergeCell ref="C20:D20"/>
    <mergeCell ref="E20:F20"/>
    <mergeCell ref="G20:H20"/>
    <mergeCell ref="K20:L20"/>
    <mergeCell ref="M20:N20"/>
    <mergeCell ref="O18:Q18"/>
    <mergeCell ref="C19:D19"/>
    <mergeCell ref="E19:F19"/>
    <mergeCell ref="G19:H19"/>
    <mergeCell ref="K19:L19"/>
    <mergeCell ref="M19:N19"/>
    <mergeCell ref="O19:Q19"/>
    <mergeCell ref="C18:D18"/>
    <mergeCell ref="E18:F18"/>
    <mergeCell ref="G18:H18"/>
    <mergeCell ref="K18:L18"/>
    <mergeCell ref="M18:N18"/>
    <mergeCell ref="O16:Q16"/>
    <mergeCell ref="C17:D17"/>
    <mergeCell ref="E17:F17"/>
    <mergeCell ref="G17:H17"/>
    <mergeCell ref="K17:L17"/>
    <mergeCell ref="M17:N17"/>
    <mergeCell ref="O17:Q17"/>
    <mergeCell ref="C16:D16"/>
    <mergeCell ref="E16:F16"/>
    <mergeCell ref="G16:H16"/>
    <mergeCell ref="K16:L16"/>
    <mergeCell ref="M16:N16"/>
    <mergeCell ref="O14:Q14"/>
    <mergeCell ref="C15:D15"/>
    <mergeCell ref="E15:F15"/>
    <mergeCell ref="G15:H15"/>
    <mergeCell ref="K15:L15"/>
    <mergeCell ref="M15:N15"/>
    <mergeCell ref="O15:Q15"/>
    <mergeCell ref="C14:D14"/>
    <mergeCell ref="E14:F14"/>
    <mergeCell ref="G14:H14"/>
    <mergeCell ref="K14:L14"/>
    <mergeCell ref="M14:N14"/>
    <mergeCell ref="O12:Q12"/>
    <mergeCell ref="C13:D13"/>
    <mergeCell ref="E13:F13"/>
    <mergeCell ref="G13:H13"/>
    <mergeCell ref="K13:L13"/>
    <mergeCell ref="M13:N13"/>
    <mergeCell ref="O13:Q13"/>
    <mergeCell ref="C12:D12"/>
    <mergeCell ref="E12:F12"/>
    <mergeCell ref="G12:H12"/>
    <mergeCell ref="K12:L12"/>
    <mergeCell ref="M12:N12"/>
    <mergeCell ref="E11:F11"/>
    <mergeCell ref="G11:H11"/>
    <mergeCell ref="K11:L11"/>
    <mergeCell ref="M11:N11"/>
    <mergeCell ref="O11:Q11"/>
    <mergeCell ref="M7:N7"/>
    <mergeCell ref="O7:Q7"/>
    <mergeCell ref="A9:A21"/>
    <mergeCell ref="C9:D9"/>
    <mergeCell ref="E9:F9"/>
    <mergeCell ref="G9:H9"/>
    <mergeCell ref="K9:L9"/>
    <mergeCell ref="M9:N9"/>
    <mergeCell ref="O9:Q9"/>
    <mergeCell ref="C10:D10"/>
    <mergeCell ref="E10:F10"/>
    <mergeCell ref="G10:H10"/>
    <mergeCell ref="K10:L10"/>
    <mergeCell ref="M10:N10"/>
    <mergeCell ref="O10:Q10"/>
    <mergeCell ref="C11:D11"/>
    <mergeCell ref="A7:B7"/>
    <mergeCell ref="C7:D7"/>
    <mergeCell ref="E7:F7"/>
    <mergeCell ref="G7:H7"/>
    <mergeCell ref="K7:L7"/>
    <mergeCell ref="A1:E1"/>
    <mergeCell ref="N1:O1"/>
    <mergeCell ref="A3:P3"/>
    <mergeCell ref="A4:P4"/>
    <mergeCell ref="A5:P5"/>
  </mergeCells>
  <pageMargins left="0.196850393700787" right="0.196850393700787" top="0.39370078740157499" bottom="1.7270354330708699" header="0.39370078740157499" footer="0.39370078740157499"/>
  <pageSetup paperSize="9" orientation="landscape" horizontalDpi="300" verticalDpi="300"/>
  <headerFooter alignWithMargins="0">
    <oddFooter>&amp;L&amp;"Microsoft Sans Serif,Regular"&amp;10 ....................................................... 
&amp;"-,Regular"....................................................... 
&amp;"-,Regular"(นางนงนุช  ศรีธิ) 
&amp;"-,Regular"(นายอรรฆพร  บุญเจือ) 
&amp;"-,Regular"ผู้อำนวยการกองค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I21" sqref="I21"/>
    </sheetView>
  </sheetViews>
  <sheetFormatPr defaultRowHeight="14.25" x14ac:dyDescent="0.2"/>
  <cols>
    <col min="1" max="1" width="0.75" customWidth="1"/>
    <col min="8" max="8" width="2.125" customWidth="1"/>
    <col min="9" max="9" width="11.25" customWidth="1"/>
    <col min="10" max="10" width="11" customWidth="1"/>
    <col min="12" max="12" width="3.125" customWidth="1"/>
    <col min="14" max="14" width="3.625" customWidth="1"/>
    <col min="16" max="16" width="3.625" customWidth="1"/>
    <col min="17" max="17" width="9" hidden="1" customWidth="1"/>
    <col min="18" max="18" width="10.5" customWidth="1"/>
  </cols>
  <sheetData>
    <row r="1" spans="1:23" x14ac:dyDescent="0.2">
      <c r="A1" s="12"/>
      <c r="B1" s="13"/>
      <c r="C1" s="13"/>
      <c r="D1" s="13"/>
      <c r="E1" s="13"/>
      <c r="F1" s="36"/>
      <c r="G1" s="36"/>
      <c r="H1" s="36"/>
      <c r="I1" s="36"/>
      <c r="J1" s="36"/>
      <c r="K1" s="36"/>
      <c r="L1" s="36"/>
      <c r="M1" s="36"/>
      <c r="N1" s="14" t="s">
        <v>0</v>
      </c>
      <c r="O1" s="13"/>
      <c r="P1" s="36"/>
      <c r="Q1" s="36"/>
      <c r="R1" s="36"/>
      <c r="S1" s="36"/>
      <c r="T1" s="36"/>
      <c r="U1" s="36"/>
      <c r="V1" s="36"/>
      <c r="W1" s="36"/>
    </row>
    <row r="2" spans="1:23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x14ac:dyDescent="0.2">
      <c r="A3" s="15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6"/>
      <c r="R3" s="36"/>
      <c r="S3" s="36"/>
      <c r="T3" s="36"/>
      <c r="U3" s="36"/>
      <c r="V3" s="36"/>
      <c r="W3" s="36"/>
    </row>
    <row r="4" spans="1:23" x14ac:dyDescent="0.2">
      <c r="A4" s="16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36"/>
      <c r="R4" s="36"/>
      <c r="S4" s="36"/>
      <c r="T4" s="36"/>
      <c r="U4" s="36"/>
      <c r="V4" s="36"/>
      <c r="W4" s="36"/>
    </row>
    <row r="5" spans="1:23" x14ac:dyDescent="0.2">
      <c r="A5" s="16" t="s">
        <v>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6"/>
      <c r="R5" s="36"/>
      <c r="S5" s="36"/>
      <c r="T5" s="36"/>
      <c r="U5" s="36"/>
      <c r="V5" s="36"/>
      <c r="W5" s="36"/>
    </row>
    <row r="6" spans="1:23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52.5" x14ac:dyDescent="0.2">
      <c r="A7" s="17" t="s">
        <v>4</v>
      </c>
      <c r="B7" s="18"/>
      <c r="C7" s="19" t="s">
        <v>5</v>
      </c>
      <c r="D7" s="20"/>
      <c r="E7" s="19" t="s">
        <v>6</v>
      </c>
      <c r="F7" s="20"/>
      <c r="G7" s="19" t="s">
        <v>7</v>
      </c>
      <c r="H7" s="20"/>
      <c r="I7" s="37" t="s">
        <v>8</v>
      </c>
      <c r="J7" s="37" t="s">
        <v>9</v>
      </c>
      <c r="K7" s="19" t="s">
        <v>10</v>
      </c>
      <c r="L7" s="20"/>
      <c r="M7" s="19" t="s">
        <v>11</v>
      </c>
      <c r="N7" s="20"/>
      <c r="O7" s="19" t="s">
        <v>12</v>
      </c>
      <c r="P7" s="21"/>
      <c r="Q7" s="20"/>
      <c r="R7" s="37" t="s">
        <v>13</v>
      </c>
      <c r="S7" s="37" t="s">
        <v>14</v>
      </c>
      <c r="T7" s="37" t="s">
        <v>15</v>
      </c>
      <c r="U7" s="37" t="s">
        <v>16</v>
      </c>
      <c r="V7" s="37" t="s">
        <v>17</v>
      </c>
      <c r="W7" s="37" t="s">
        <v>18</v>
      </c>
    </row>
    <row r="8" spans="1:23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8"/>
    </row>
    <row r="9" spans="1:23" x14ac:dyDescent="0.2">
      <c r="A9" s="22" t="s">
        <v>19</v>
      </c>
      <c r="B9" s="39" t="s">
        <v>20</v>
      </c>
      <c r="C9" s="25" t="s">
        <v>21</v>
      </c>
      <c r="D9" s="26"/>
      <c r="E9" s="25" t="s">
        <v>21</v>
      </c>
      <c r="F9" s="26"/>
      <c r="G9" s="25" t="s">
        <v>21</v>
      </c>
      <c r="H9" s="26"/>
      <c r="I9" s="40" t="s">
        <v>21</v>
      </c>
      <c r="J9" s="40" t="s">
        <v>21</v>
      </c>
      <c r="K9" s="25" t="s">
        <v>21</v>
      </c>
      <c r="L9" s="26"/>
      <c r="M9" s="25" t="s">
        <v>21</v>
      </c>
      <c r="N9" s="26"/>
      <c r="O9" s="25" t="s">
        <v>21</v>
      </c>
      <c r="P9" s="26"/>
      <c r="Q9" s="26"/>
      <c r="R9" s="40" t="s">
        <v>21</v>
      </c>
      <c r="S9" s="40" t="s">
        <v>21</v>
      </c>
      <c r="T9" s="40" t="s">
        <v>21</v>
      </c>
      <c r="U9" s="40" t="s">
        <v>21</v>
      </c>
      <c r="V9" s="40" t="s">
        <v>21</v>
      </c>
      <c r="W9" s="41" t="s">
        <v>21</v>
      </c>
    </row>
    <row r="10" spans="1:23" x14ac:dyDescent="0.2">
      <c r="A10" s="23"/>
      <c r="B10" s="42" t="s">
        <v>22</v>
      </c>
      <c r="C10" s="27">
        <v>11816378</v>
      </c>
      <c r="D10" s="28"/>
      <c r="E10" s="27">
        <v>5318480</v>
      </c>
      <c r="F10" s="28"/>
      <c r="G10" s="27">
        <v>0</v>
      </c>
      <c r="H10" s="28"/>
      <c r="I10" s="43">
        <v>5318480</v>
      </c>
      <c r="J10" s="43">
        <v>0</v>
      </c>
      <c r="K10" s="27">
        <v>0</v>
      </c>
      <c r="L10" s="28"/>
      <c r="M10" s="27">
        <v>0</v>
      </c>
      <c r="N10" s="28"/>
      <c r="O10" s="27">
        <v>0</v>
      </c>
      <c r="P10" s="26"/>
      <c r="Q10" s="28"/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5318480</v>
      </c>
    </row>
    <row r="11" spans="1:23" ht="31.5" x14ac:dyDescent="0.2">
      <c r="A11" s="23"/>
      <c r="B11" s="42" t="s">
        <v>23</v>
      </c>
      <c r="C11" s="27">
        <v>2822920</v>
      </c>
      <c r="D11" s="28"/>
      <c r="E11" s="27">
        <v>1179300</v>
      </c>
      <c r="F11" s="28"/>
      <c r="G11" s="27">
        <v>0</v>
      </c>
      <c r="H11" s="28"/>
      <c r="I11" s="43">
        <v>1179300</v>
      </c>
      <c r="J11" s="43">
        <v>1179300</v>
      </c>
      <c r="K11" s="27">
        <v>0</v>
      </c>
      <c r="L11" s="28"/>
      <c r="M11" s="27">
        <v>0</v>
      </c>
      <c r="N11" s="28"/>
      <c r="O11" s="27">
        <v>0</v>
      </c>
      <c r="P11" s="26"/>
      <c r="Q11" s="28"/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</row>
    <row r="12" spans="1:23" ht="21" x14ac:dyDescent="0.2">
      <c r="A12" s="23"/>
      <c r="B12" s="42" t="s">
        <v>24</v>
      </c>
      <c r="C12" s="27">
        <v>9753369</v>
      </c>
      <c r="D12" s="28"/>
      <c r="E12" s="27">
        <v>4816226</v>
      </c>
      <c r="F12" s="28"/>
      <c r="G12" s="27">
        <v>0</v>
      </c>
      <c r="H12" s="28"/>
      <c r="I12" s="43">
        <v>4816226</v>
      </c>
      <c r="J12" s="43">
        <v>2491866</v>
      </c>
      <c r="K12" s="27">
        <v>155190</v>
      </c>
      <c r="L12" s="28"/>
      <c r="M12" s="27">
        <v>1532240</v>
      </c>
      <c r="N12" s="28"/>
      <c r="O12" s="27">
        <v>0</v>
      </c>
      <c r="P12" s="26"/>
      <c r="Q12" s="28"/>
      <c r="R12" s="43">
        <v>636930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</row>
    <row r="13" spans="1:23" x14ac:dyDescent="0.2">
      <c r="A13" s="23"/>
      <c r="B13" s="42" t="s">
        <v>25</v>
      </c>
      <c r="C13" s="27">
        <v>1619856</v>
      </c>
      <c r="D13" s="28"/>
      <c r="E13" s="27">
        <v>153788</v>
      </c>
      <c r="F13" s="28"/>
      <c r="G13" s="27">
        <v>10850</v>
      </c>
      <c r="H13" s="28"/>
      <c r="I13" s="43">
        <v>164638</v>
      </c>
      <c r="J13" s="43">
        <v>129388</v>
      </c>
      <c r="K13" s="27">
        <v>0</v>
      </c>
      <c r="L13" s="28"/>
      <c r="M13" s="27">
        <v>11850</v>
      </c>
      <c r="N13" s="28"/>
      <c r="O13" s="27">
        <v>0</v>
      </c>
      <c r="P13" s="26"/>
      <c r="Q13" s="28"/>
      <c r="R13" s="43">
        <v>23400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</row>
    <row r="14" spans="1:23" x14ac:dyDescent="0.2">
      <c r="A14" s="23"/>
      <c r="B14" s="42" t="s">
        <v>26</v>
      </c>
      <c r="C14" s="27">
        <v>5033785</v>
      </c>
      <c r="D14" s="28"/>
      <c r="E14" s="27">
        <v>2210128.66</v>
      </c>
      <c r="F14" s="28"/>
      <c r="G14" s="27">
        <v>0</v>
      </c>
      <c r="H14" s="28"/>
      <c r="I14" s="43">
        <v>2210128.66</v>
      </c>
      <c r="J14" s="43">
        <v>556480.66</v>
      </c>
      <c r="K14" s="27">
        <v>102702</v>
      </c>
      <c r="L14" s="28"/>
      <c r="M14" s="27">
        <v>609406</v>
      </c>
      <c r="N14" s="28"/>
      <c r="O14" s="27">
        <v>44275</v>
      </c>
      <c r="P14" s="26"/>
      <c r="Q14" s="28"/>
      <c r="R14" s="43">
        <v>721951</v>
      </c>
      <c r="S14" s="43">
        <v>19950</v>
      </c>
      <c r="T14" s="43">
        <v>155364</v>
      </c>
      <c r="U14" s="43">
        <v>0</v>
      </c>
      <c r="V14" s="43">
        <v>0</v>
      </c>
      <c r="W14" s="43">
        <v>0</v>
      </c>
    </row>
    <row r="15" spans="1:23" x14ac:dyDescent="0.2">
      <c r="A15" s="23"/>
      <c r="B15" s="42" t="s">
        <v>27</v>
      </c>
      <c r="C15" s="27">
        <v>1843727</v>
      </c>
      <c r="D15" s="28"/>
      <c r="E15" s="27">
        <v>620965.34</v>
      </c>
      <c r="F15" s="28"/>
      <c r="G15" s="27">
        <v>0</v>
      </c>
      <c r="H15" s="28"/>
      <c r="I15" s="43">
        <v>620965.34</v>
      </c>
      <c r="J15" s="43">
        <v>199166.3</v>
      </c>
      <c r="K15" s="27">
        <v>0</v>
      </c>
      <c r="L15" s="28"/>
      <c r="M15" s="27">
        <v>368245.04</v>
      </c>
      <c r="N15" s="28"/>
      <c r="O15" s="27">
        <v>0</v>
      </c>
      <c r="P15" s="26"/>
      <c r="Q15" s="28"/>
      <c r="R15" s="43">
        <v>53554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</row>
    <row r="16" spans="1:23" ht="21" x14ac:dyDescent="0.2">
      <c r="A16" s="23"/>
      <c r="B16" s="42" t="s">
        <v>28</v>
      </c>
      <c r="C16" s="27">
        <v>313100</v>
      </c>
      <c r="D16" s="28"/>
      <c r="E16" s="27">
        <v>108560.78</v>
      </c>
      <c r="F16" s="28"/>
      <c r="G16" s="27">
        <v>0</v>
      </c>
      <c r="H16" s="28"/>
      <c r="I16" s="43">
        <v>108560.78</v>
      </c>
      <c r="J16" s="43">
        <v>95850.03</v>
      </c>
      <c r="K16" s="27">
        <v>0</v>
      </c>
      <c r="L16" s="28"/>
      <c r="M16" s="27">
        <v>12710.75</v>
      </c>
      <c r="N16" s="28"/>
      <c r="O16" s="27">
        <v>0</v>
      </c>
      <c r="P16" s="26"/>
      <c r="Q16" s="28"/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</row>
    <row r="17" spans="1:23" x14ac:dyDescent="0.2">
      <c r="A17" s="23"/>
      <c r="B17" s="42" t="s">
        <v>29</v>
      </c>
      <c r="C17" s="27">
        <v>1290905</v>
      </c>
      <c r="D17" s="28"/>
      <c r="E17" s="27">
        <v>0</v>
      </c>
      <c r="F17" s="28"/>
      <c r="G17" s="27">
        <v>0</v>
      </c>
      <c r="H17" s="28"/>
      <c r="I17" s="43">
        <v>0</v>
      </c>
      <c r="J17" s="43">
        <v>0</v>
      </c>
      <c r="K17" s="27">
        <v>0</v>
      </c>
      <c r="L17" s="28"/>
      <c r="M17" s="27">
        <v>0</v>
      </c>
      <c r="N17" s="28"/>
      <c r="O17" s="27">
        <v>0</v>
      </c>
      <c r="P17" s="26"/>
      <c r="Q17" s="28"/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</row>
    <row r="18" spans="1:23" ht="21" x14ac:dyDescent="0.2">
      <c r="A18" s="23"/>
      <c r="B18" s="42" t="s">
        <v>30</v>
      </c>
      <c r="C18" s="27">
        <v>3190000</v>
      </c>
      <c r="D18" s="28"/>
      <c r="E18" s="27">
        <v>674000</v>
      </c>
      <c r="F18" s="28"/>
      <c r="G18" s="27">
        <v>0</v>
      </c>
      <c r="H18" s="28"/>
      <c r="I18" s="43">
        <v>674000</v>
      </c>
      <c r="J18" s="43">
        <v>0</v>
      </c>
      <c r="K18" s="27">
        <v>0</v>
      </c>
      <c r="L18" s="28"/>
      <c r="M18" s="27">
        <v>0</v>
      </c>
      <c r="N18" s="28"/>
      <c r="O18" s="27">
        <v>0</v>
      </c>
      <c r="P18" s="26"/>
      <c r="Q18" s="28"/>
      <c r="R18" s="43">
        <v>0</v>
      </c>
      <c r="S18" s="43">
        <v>0</v>
      </c>
      <c r="T18" s="43">
        <v>0</v>
      </c>
      <c r="U18" s="43">
        <v>674000</v>
      </c>
      <c r="V18" s="43">
        <v>0</v>
      </c>
      <c r="W18" s="43">
        <v>0</v>
      </c>
    </row>
    <row r="19" spans="1:23" x14ac:dyDescent="0.2">
      <c r="A19" s="23"/>
      <c r="B19" s="42" t="s">
        <v>31</v>
      </c>
      <c r="C19" s="27">
        <v>20000</v>
      </c>
      <c r="D19" s="28"/>
      <c r="E19" s="27">
        <v>0</v>
      </c>
      <c r="F19" s="28"/>
      <c r="G19" s="27">
        <v>0</v>
      </c>
      <c r="H19" s="28"/>
      <c r="I19" s="43">
        <v>0</v>
      </c>
      <c r="J19" s="43">
        <v>0</v>
      </c>
      <c r="K19" s="27">
        <v>0</v>
      </c>
      <c r="L19" s="28"/>
      <c r="M19" s="27">
        <v>0</v>
      </c>
      <c r="N19" s="28"/>
      <c r="O19" s="27">
        <v>0</v>
      </c>
      <c r="P19" s="26"/>
      <c r="Q19" s="28"/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</row>
    <row r="20" spans="1:23" x14ac:dyDescent="0.2">
      <c r="A20" s="23"/>
      <c r="B20" s="42" t="s">
        <v>32</v>
      </c>
      <c r="C20" s="27">
        <v>2295960</v>
      </c>
      <c r="D20" s="28"/>
      <c r="E20" s="27">
        <v>1187000</v>
      </c>
      <c r="F20" s="28"/>
      <c r="G20" s="27">
        <v>0</v>
      </c>
      <c r="H20" s="28"/>
      <c r="I20" s="43">
        <v>1187000</v>
      </c>
      <c r="J20" s="43">
        <v>36000</v>
      </c>
      <c r="K20" s="27">
        <v>0</v>
      </c>
      <c r="L20" s="28"/>
      <c r="M20" s="27">
        <v>583000</v>
      </c>
      <c r="N20" s="28"/>
      <c r="O20" s="27">
        <v>0</v>
      </c>
      <c r="P20" s="26"/>
      <c r="Q20" s="28"/>
      <c r="R20" s="43">
        <v>0</v>
      </c>
      <c r="S20" s="43">
        <v>568000</v>
      </c>
      <c r="T20" s="43">
        <v>0</v>
      </c>
      <c r="U20" s="43">
        <v>0</v>
      </c>
      <c r="V20" s="43">
        <v>0</v>
      </c>
      <c r="W20" s="43">
        <v>0</v>
      </c>
    </row>
    <row r="21" spans="1:23" ht="21.75" thickBot="1" x14ac:dyDescent="0.25">
      <c r="A21" s="24"/>
      <c r="B21" s="44" t="s">
        <v>33</v>
      </c>
      <c r="C21" s="29">
        <v>40000000</v>
      </c>
      <c r="D21" s="30"/>
      <c r="E21" s="29">
        <v>16268448.779999999</v>
      </c>
      <c r="F21" s="30"/>
      <c r="G21" s="29">
        <v>10850</v>
      </c>
      <c r="H21" s="30"/>
      <c r="I21" s="45">
        <v>16279298.779999999</v>
      </c>
      <c r="J21" s="45">
        <v>4688050.99</v>
      </c>
      <c r="K21" s="29">
        <v>257892</v>
      </c>
      <c r="L21" s="30"/>
      <c r="M21" s="29">
        <v>3117451.79</v>
      </c>
      <c r="N21" s="30"/>
      <c r="O21" s="29">
        <v>44275</v>
      </c>
      <c r="P21" s="31"/>
      <c r="Q21" s="30"/>
      <c r="R21" s="45">
        <v>1435835</v>
      </c>
      <c r="S21" s="45">
        <v>587950</v>
      </c>
      <c r="T21" s="45">
        <v>155364</v>
      </c>
      <c r="U21" s="45">
        <v>674000</v>
      </c>
      <c r="V21" s="45">
        <v>0</v>
      </c>
      <c r="W21" s="45">
        <v>5318480</v>
      </c>
    </row>
    <row r="22" spans="1:23" ht="15" thickTop="1" x14ac:dyDescent="0.2">
      <c r="A22" s="22" t="s">
        <v>34</v>
      </c>
      <c r="B22" s="46" t="s">
        <v>35</v>
      </c>
      <c r="C22" s="32" t="s">
        <v>21</v>
      </c>
      <c r="D22" s="26"/>
      <c r="E22" s="32" t="s">
        <v>21</v>
      </c>
      <c r="F22" s="26"/>
      <c r="G22" s="32" t="s">
        <v>21</v>
      </c>
      <c r="H22" s="26"/>
      <c r="I22" s="47" t="s">
        <v>21</v>
      </c>
      <c r="J22" s="47" t="s">
        <v>21</v>
      </c>
      <c r="K22" s="32" t="s">
        <v>21</v>
      </c>
      <c r="L22" s="26"/>
      <c r="M22" s="32" t="s">
        <v>21</v>
      </c>
      <c r="N22" s="26"/>
      <c r="O22" s="32" t="s">
        <v>21</v>
      </c>
      <c r="P22" s="26"/>
      <c r="Q22" s="26"/>
      <c r="R22" s="47" t="s">
        <v>21</v>
      </c>
      <c r="S22" s="47" t="s">
        <v>21</v>
      </c>
      <c r="T22" s="47" t="s">
        <v>21</v>
      </c>
      <c r="U22" s="47" t="s">
        <v>21</v>
      </c>
      <c r="V22" s="47" t="s">
        <v>21</v>
      </c>
      <c r="W22" s="47" t="s">
        <v>21</v>
      </c>
    </row>
    <row r="23" spans="1:23" x14ac:dyDescent="0.2">
      <c r="A23" s="23"/>
      <c r="B23" s="42" t="s">
        <v>36</v>
      </c>
      <c r="C23" s="27">
        <v>1775000</v>
      </c>
      <c r="D23" s="28"/>
      <c r="E23" s="27">
        <v>1821617</v>
      </c>
      <c r="F23" s="28"/>
      <c r="G23" s="27">
        <v>0</v>
      </c>
      <c r="H23" s="28"/>
      <c r="I23" s="43">
        <v>1821617</v>
      </c>
      <c r="J23" s="43">
        <v>0</v>
      </c>
      <c r="K23" s="27">
        <v>0</v>
      </c>
      <c r="L23" s="28"/>
      <c r="M23" s="27">
        <v>0</v>
      </c>
      <c r="N23" s="28"/>
      <c r="O23" s="27">
        <v>0</v>
      </c>
      <c r="P23" s="26"/>
      <c r="Q23" s="28"/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</row>
    <row r="24" spans="1:23" ht="31.5" x14ac:dyDescent="0.2">
      <c r="A24" s="23"/>
      <c r="B24" s="42" t="s">
        <v>37</v>
      </c>
      <c r="C24" s="27">
        <v>95600</v>
      </c>
      <c r="D24" s="28"/>
      <c r="E24" s="27">
        <v>96456.6</v>
      </c>
      <c r="F24" s="28"/>
      <c r="G24" s="27">
        <v>0</v>
      </c>
      <c r="H24" s="28"/>
      <c r="I24" s="43">
        <v>96456.6</v>
      </c>
      <c r="J24" s="43">
        <v>0</v>
      </c>
      <c r="K24" s="27">
        <v>0</v>
      </c>
      <c r="L24" s="28"/>
      <c r="M24" s="27">
        <v>0</v>
      </c>
      <c r="N24" s="28"/>
      <c r="O24" s="27">
        <v>0</v>
      </c>
      <c r="P24" s="26"/>
      <c r="Q24" s="28"/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</row>
    <row r="25" spans="1:23" ht="21" x14ac:dyDescent="0.2">
      <c r="A25" s="23"/>
      <c r="B25" s="42" t="s">
        <v>38</v>
      </c>
      <c r="C25" s="27">
        <v>200000</v>
      </c>
      <c r="D25" s="28"/>
      <c r="E25" s="27">
        <v>131984.04999999999</v>
      </c>
      <c r="F25" s="28"/>
      <c r="G25" s="27">
        <v>0</v>
      </c>
      <c r="H25" s="28"/>
      <c r="I25" s="43">
        <v>131984.04999999999</v>
      </c>
      <c r="J25" s="43">
        <v>0</v>
      </c>
      <c r="K25" s="27">
        <v>0</v>
      </c>
      <c r="L25" s="28"/>
      <c r="M25" s="27">
        <v>0</v>
      </c>
      <c r="N25" s="28"/>
      <c r="O25" s="27">
        <v>0</v>
      </c>
      <c r="P25" s="26"/>
      <c r="Q25" s="28"/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</row>
    <row r="26" spans="1:23" ht="21" x14ac:dyDescent="0.2">
      <c r="A26" s="23"/>
      <c r="B26" s="42" t="s">
        <v>39</v>
      </c>
      <c r="C26" s="27">
        <v>10000</v>
      </c>
      <c r="D26" s="28"/>
      <c r="E26" s="27">
        <v>2100</v>
      </c>
      <c r="F26" s="28"/>
      <c r="G26" s="27">
        <v>0</v>
      </c>
      <c r="H26" s="28"/>
      <c r="I26" s="43">
        <v>2100</v>
      </c>
      <c r="J26" s="43">
        <v>0</v>
      </c>
      <c r="K26" s="27">
        <v>0</v>
      </c>
      <c r="L26" s="28"/>
      <c r="M26" s="27">
        <v>0</v>
      </c>
      <c r="N26" s="28"/>
      <c r="O26" s="27">
        <v>0</v>
      </c>
      <c r="P26" s="26"/>
      <c r="Q26" s="28"/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</row>
    <row r="27" spans="1:23" x14ac:dyDescent="0.2">
      <c r="A27" s="23"/>
      <c r="B27" s="42" t="s">
        <v>40</v>
      </c>
      <c r="C27" s="27">
        <v>16919400</v>
      </c>
      <c r="D27" s="28"/>
      <c r="E27" s="27">
        <v>8717929.5099999998</v>
      </c>
      <c r="F27" s="28"/>
      <c r="G27" s="27">
        <v>0</v>
      </c>
      <c r="H27" s="28"/>
      <c r="I27" s="43">
        <v>8717929.5099999998</v>
      </c>
      <c r="J27" s="43">
        <v>0</v>
      </c>
      <c r="K27" s="27">
        <v>0</v>
      </c>
      <c r="L27" s="28"/>
      <c r="M27" s="27">
        <v>0</v>
      </c>
      <c r="N27" s="28"/>
      <c r="O27" s="27">
        <v>0</v>
      </c>
      <c r="P27" s="26"/>
      <c r="Q27" s="28"/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</row>
    <row r="28" spans="1:23" ht="21" x14ac:dyDescent="0.2">
      <c r="A28" s="23"/>
      <c r="B28" s="42" t="s">
        <v>41</v>
      </c>
      <c r="C28" s="27">
        <v>21000000</v>
      </c>
      <c r="D28" s="28"/>
      <c r="E28" s="27">
        <v>11085174</v>
      </c>
      <c r="F28" s="28"/>
      <c r="G28" s="27">
        <v>0</v>
      </c>
      <c r="H28" s="28"/>
      <c r="I28" s="43">
        <v>11085174</v>
      </c>
      <c r="J28" s="43">
        <v>0</v>
      </c>
      <c r="K28" s="27">
        <v>0</v>
      </c>
      <c r="L28" s="28"/>
      <c r="M28" s="27">
        <v>0</v>
      </c>
      <c r="N28" s="28"/>
      <c r="O28" s="27">
        <v>0</v>
      </c>
      <c r="P28" s="26"/>
      <c r="Q28" s="28"/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</row>
    <row r="29" spans="1:23" ht="42" x14ac:dyDescent="0.2">
      <c r="A29" s="23"/>
      <c r="B29" s="42" t="s">
        <v>42</v>
      </c>
      <c r="C29" s="27">
        <v>0</v>
      </c>
      <c r="D29" s="28"/>
      <c r="E29" s="27">
        <v>0</v>
      </c>
      <c r="F29" s="28"/>
      <c r="G29" s="27">
        <v>34000</v>
      </c>
      <c r="H29" s="28"/>
      <c r="I29" s="43">
        <v>34000</v>
      </c>
      <c r="J29" s="43">
        <v>0</v>
      </c>
      <c r="K29" s="27">
        <v>0</v>
      </c>
      <c r="L29" s="28"/>
      <c r="M29" s="27">
        <v>0</v>
      </c>
      <c r="N29" s="28"/>
      <c r="O29" s="27">
        <v>0</v>
      </c>
      <c r="P29" s="26"/>
      <c r="Q29" s="28"/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</row>
    <row r="30" spans="1:23" ht="21.75" thickBot="1" x14ac:dyDescent="0.25">
      <c r="A30" s="24"/>
      <c r="B30" s="44" t="s">
        <v>43</v>
      </c>
      <c r="C30" s="29">
        <v>40000000</v>
      </c>
      <c r="D30" s="30"/>
      <c r="E30" s="29">
        <v>21855261.16</v>
      </c>
      <c r="F30" s="30"/>
      <c r="G30" s="29">
        <v>34000</v>
      </c>
      <c r="H30" s="30"/>
      <c r="I30" s="45">
        <v>21889261.16</v>
      </c>
      <c r="J30" s="45">
        <v>0</v>
      </c>
      <c r="K30" s="29">
        <v>0</v>
      </c>
      <c r="L30" s="30"/>
      <c r="M30" s="29">
        <v>0</v>
      </c>
      <c r="N30" s="30"/>
      <c r="O30" s="29">
        <v>0</v>
      </c>
      <c r="P30" s="31"/>
      <c r="Q30" s="30"/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</row>
    <row r="31" spans="1:23" ht="43.5" customHeight="1" thickTop="1" thickBot="1" x14ac:dyDescent="0.25">
      <c r="A31" s="33" t="s">
        <v>44</v>
      </c>
      <c r="B31" s="20"/>
      <c r="C31" s="34" t="s">
        <v>21</v>
      </c>
      <c r="D31" s="30"/>
      <c r="E31" s="34" t="s">
        <v>21</v>
      </c>
      <c r="F31" s="30"/>
      <c r="G31" s="34" t="s">
        <v>21</v>
      </c>
      <c r="H31" s="30"/>
      <c r="I31" s="45">
        <v>5609962.3799999999</v>
      </c>
      <c r="J31" s="44" t="s">
        <v>21</v>
      </c>
      <c r="K31" s="34" t="s">
        <v>21</v>
      </c>
      <c r="L31" s="30"/>
      <c r="M31" s="34" t="s">
        <v>21</v>
      </c>
      <c r="N31" s="30"/>
      <c r="O31" s="34" t="s">
        <v>21</v>
      </c>
      <c r="P31" s="31"/>
      <c r="Q31" s="30"/>
      <c r="R31" s="44" t="s">
        <v>21</v>
      </c>
      <c r="S31" s="44" t="s">
        <v>21</v>
      </c>
      <c r="T31" s="44" t="s">
        <v>21</v>
      </c>
      <c r="U31" s="44" t="s">
        <v>21</v>
      </c>
      <c r="V31" s="44" t="s">
        <v>21</v>
      </c>
      <c r="W31" s="44" t="s">
        <v>21</v>
      </c>
    </row>
    <row r="32" spans="1:23" ht="15" thickTop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</sheetData>
  <mergeCells count="153">
    <mergeCell ref="G7:H7"/>
    <mergeCell ref="K7:L7"/>
    <mergeCell ref="A1:E1"/>
    <mergeCell ref="N1:O1"/>
    <mergeCell ref="A3:P3"/>
    <mergeCell ref="A4:P4"/>
    <mergeCell ref="A5:P5"/>
    <mergeCell ref="E11:F11"/>
    <mergeCell ref="G11:H11"/>
    <mergeCell ref="K11:L11"/>
    <mergeCell ref="M11:N11"/>
    <mergeCell ref="O11:Q11"/>
    <mergeCell ref="M7:N7"/>
    <mergeCell ref="O7:Q7"/>
    <mergeCell ref="A9:A21"/>
    <mergeCell ref="C9:D9"/>
    <mergeCell ref="E9:F9"/>
    <mergeCell ref="G9:H9"/>
    <mergeCell ref="K9:L9"/>
    <mergeCell ref="M9:N9"/>
    <mergeCell ref="O9:Q9"/>
    <mergeCell ref="C10:D10"/>
    <mergeCell ref="E10:F10"/>
    <mergeCell ref="G10:H10"/>
    <mergeCell ref="K10:L10"/>
    <mergeCell ref="M10:N10"/>
    <mergeCell ref="O10:Q10"/>
    <mergeCell ref="C11:D11"/>
    <mergeCell ref="A7:B7"/>
    <mergeCell ref="C7:D7"/>
    <mergeCell ref="E7:F7"/>
    <mergeCell ref="O12:Q12"/>
    <mergeCell ref="C13:D13"/>
    <mergeCell ref="E13:F13"/>
    <mergeCell ref="G13:H13"/>
    <mergeCell ref="K13:L13"/>
    <mergeCell ref="M13:N13"/>
    <mergeCell ref="O13:Q13"/>
    <mergeCell ref="C12:D12"/>
    <mergeCell ref="E12:F12"/>
    <mergeCell ref="G12:H12"/>
    <mergeCell ref="K12:L12"/>
    <mergeCell ref="M12:N12"/>
    <mergeCell ref="O14:Q14"/>
    <mergeCell ref="C15:D15"/>
    <mergeCell ref="E15:F15"/>
    <mergeCell ref="G15:H15"/>
    <mergeCell ref="K15:L15"/>
    <mergeCell ref="M15:N15"/>
    <mergeCell ref="O15:Q15"/>
    <mergeCell ref="C14:D14"/>
    <mergeCell ref="E14:F14"/>
    <mergeCell ref="G14:H14"/>
    <mergeCell ref="K14:L14"/>
    <mergeCell ref="M14:N14"/>
    <mergeCell ref="O16:Q16"/>
    <mergeCell ref="C17:D17"/>
    <mergeCell ref="E17:F17"/>
    <mergeCell ref="G17:H17"/>
    <mergeCell ref="K17:L17"/>
    <mergeCell ref="M17:N17"/>
    <mergeCell ref="O17:Q17"/>
    <mergeCell ref="C16:D16"/>
    <mergeCell ref="E16:F16"/>
    <mergeCell ref="G16:H16"/>
    <mergeCell ref="K16:L16"/>
    <mergeCell ref="M16:N16"/>
    <mergeCell ref="O18:Q18"/>
    <mergeCell ref="C19:D19"/>
    <mergeCell ref="E19:F19"/>
    <mergeCell ref="G19:H19"/>
    <mergeCell ref="K19:L19"/>
    <mergeCell ref="M19:N19"/>
    <mergeCell ref="O19:Q19"/>
    <mergeCell ref="C18:D18"/>
    <mergeCell ref="E18:F18"/>
    <mergeCell ref="G18:H18"/>
    <mergeCell ref="K18:L18"/>
    <mergeCell ref="M18:N18"/>
    <mergeCell ref="O20:Q20"/>
    <mergeCell ref="C21:D21"/>
    <mergeCell ref="E21:F21"/>
    <mergeCell ref="G21:H21"/>
    <mergeCell ref="K21:L21"/>
    <mergeCell ref="M21:N21"/>
    <mergeCell ref="O21:Q21"/>
    <mergeCell ref="C20:D20"/>
    <mergeCell ref="E20:F20"/>
    <mergeCell ref="G20:H20"/>
    <mergeCell ref="K20:L20"/>
    <mergeCell ref="M20:N20"/>
    <mergeCell ref="M22:N22"/>
    <mergeCell ref="O22:Q22"/>
    <mergeCell ref="C23:D23"/>
    <mergeCell ref="E23:F23"/>
    <mergeCell ref="G23:H23"/>
    <mergeCell ref="K23:L23"/>
    <mergeCell ref="M23:N23"/>
    <mergeCell ref="O23:Q23"/>
    <mergeCell ref="A22:A30"/>
    <mergeCell ref="C22:D22"/>
    <mergeCell ref="E22:F22"/>
    <mergeCell ref="G22:H22"/>
    <mergeCell ref="K22:L22"/>
    <mergeCell ref="C24:D24"/>
    <mergeCell ref="E24:F24"/>
    <mergeCell ref="G24:H24"/>
    <mergeCell ref="K24:L24"/>
    <mergeCell ref="C26:D26"/>
    <mergeCell ref="E26:F26"/>
    <mergeCell ref="G26:H26"/>
    <mergeCell ref="K26:L26"/>
    <mergeCell ref="C28:D28"/>
    <mergeCell ref="E28:F28"/>
    <mergeCell ref="G28:H28"/>
    <mergeCell ref="M26:N26"/>
    <mergeCell ref="O26:Q26"/>
    <mergeCell ref="C27:D27"/>
    <mergeCell ref="E27:F27"/>
    <mergeCell ref="G27:H27"/>
    <mergeCell ref="K27:L27"/>
    <mergeCell ref="M27:N27"/>
    <mergeCell ref="O27:Q27"/>
    <mergeCell ref="M24:N24"/>
    <mergeCell ref="O24:Q24"/>
    <mergeCell ref="C25:D25"/>
    <mergeCell ref="E25:F25"/>
    <mergeCell ref="G25:H25"/>
    <mergeCell ref="K25:L25"/>
    <mergeCell ref="M25:N25"/>
    <mergeCell ref="O25:Q25"/>
    <mergeCell ref="K28:L28"/>
    <mergeCell ref="M28:N28"/>
    <mergeCell ref="O28:Q28"/>
    <mergeCell ref="C29:D29"/>
    <mergeCell ref="E29:F29"/>
    <mergeCell ref="G29:H29"/>
    <mergeCell ref="K29:L29"/>
    <mergeCell ref="M29:N29"/>
    <mergeCell ref="O29:Q29"/>
    <mergeCell ref="O30:Q30"/>
    <mergeCell ref="A31:B31"/>
    <mergeCell ref="C31:D31"/>
    <mergeCell ref="E31:F31"/>
    <mergeCell ref="G31:H31"/>
    <mergeCell ref="K31:L31"/>
    <mergeCell ref="M31:N31"/>
    <mergeCell ref="O31:Q31"/>
    <mergeCell ref="C30:D30"/>
    <mergeCell ref="E30:F30"/>
    <mergeCell ref="G30:H30"/>
    <mergeCell ref="K30:L30"/>
    <mergeCell ref="M30:N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A5" sqref="A5:P5"/>
    </sheetView>
  </sheetViews>
  <sheetFormatPr defaultRowHeight="14.25" x14ac:dyDescent="0.2"/>
  <cols>
    <col min="1" max="1" width="0.375" style="36" customWidth="1"/>
    <col min="2" max="2" width="25.25" style="36" customWidth="1"/>
    <col min="3" max="3" width="10.25" style="36" customWidth="1"/>
    <col min="4" max="4" width="6" style="36" customWidth="1"/>
    <col min="5" max="5" width="5.25" style="36" customWidth="1"/>
    <col min="6" max="6" width="10.875" style="36" customWidth="1"/>
    <col min="7" max="7" width="13.75" style="36" customWidth="1"/>
    <col min="8" max="8" width="2.375" style="36" customWidth="1"/>
    <col min="9" max="10" width="16.25" style="36" customWidth="1"/>
    <col min="11" max="11" width="1.125" style="36" customWidth="1"/>
    <col min="12" max="12" width="15.125" style="36" customWidth="1"/>
    <col min="13" max="13" width="6.5" style="36" customWidth="1"/>
    <col min="14" max="14" width="9.75" style="36" customWidth="1"/>
    <col min="15" max="15" width="4.125" style="36" customWidth="1"/>
    <col min="16" max="16" width="0.5" style="36" customWidth="1"/>
    <col min="17" max="17" width="11.625" style="36" customWidth="1"/>
    <col min="18" max="23" width="16.25" style="36" customWidth="1"/>
    <col min="24" max="16384" width="9" style="36"/>
  </cols>
  <sheetData>
    <row r="1" spans="1:23" ht="12.95" customHeight="1" x14ac:dyDescent="0.2">
      <c r="A1" s="12"/>
      <c r="B1" s="13"/>
      <c r="C1" s="13"/>
      <c r="D1" s="13"/>
      <c r="E1" s="13"/>
      <c r="N1" s="14" t="s">
        <v>0</v>
      </c>
      <c r="O1" s="13"/>
    </row>
    <row r="2" spans="1:23" ht="15.4" customHeight="1" x14ac:dyDescent="0.2"/>
    <row r="3" spans="1:23" ht="18" customHeight="1" x14ac:dyDescent="0.2">
      <c r="A3" s="15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3" ht="16.899999999999999" customHeight="1" x14ac:dyDescent="0.2">
      <c r="A4" s="16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3" ht="16.899999999999999" customHeight="1" x14ac:dyDescent="0.2">
      <c r="A5" s="16" t="s">
        <v>46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3" ht="13.9" customHeight="1" x14ac:dyDescent="0.2"/>
    <row r="7" spans="1:23" ht="31.5" x14ac:dyDescent="0.2">
      <c r="A7" s="17" t="s">
        <v>4</v>
      </c>
      <c r="B7" s="18"/>
      <c r="C7" s="19" t="s">
        <v>5</v>
      </c>
      <c r="D7" s="20"/>
      <c r="E7" s="19" t="s">
        <v>6</v>
      </c>
      <c r="F7" s="20"/>
      <c r="G7" s="19" t="s">
        <v>7</v>
      </c>
      <c r="H7" s="20"/>
      <c r="I7" s="37" t="s">
        <v>8</v>
      </c>
      <c r="J7" s="37" t="s">
        <v>9</v>
      </c>
      <c r="K7" s="19" t="s">
        <v>10</v>
      </c>
      <c r="L7" s="20"/>
      <c r="M7" s="19" t="s">
        <v>11</v>
      </c>
      <c r="N7" s="20"/>
      <c r="O7" s="19" t="s">
        <v>12</v>
      </c>
      <c r="P7" s="21"/>
      <c r="Q7" s="20"/>
      <c r="R7" s="37" t="s">
        <v>13</v>
      </c>
      <c r="S7" s="37" t="s">
        <v>14</v>
      </c>
      <c r="T7" s="37" t="s">
        <v>15</v>
      </c>
      <c r="U7" s="37" t="s">
        <v>16</v>
      </c>
      <c r="V7" s="37" t="s">
        <v>17</v>
      </c>
      <c r="W7" s="37" t="s">
        <v>18</v>
      </c>
    </row>
    <row r="8" spans="1:23" ht="0" hidden="1" customHeight="1" x14ac:dyDescent="0.2">
      <c r="W8" s="38"/>
    </row>
    <row r="9" spans="1:23" x14ac:dyDescent="0.2">
      <c r="A9" s="22" t="s">
        <v>19</v>
      </c>
      <c r="B9" s="39" t="s">
        <v>20</v>
      </c>
      <c r="C9" s="25" t="s">
        <v>21</v>
      </c>
      <c r="D9" s="26"/>
      <c r="E9" s="25" t="s">
        <v>21</v>
      </c>
      <c r="F9" s="26"/>
      <c r="G9" s="25" t="s">
        <v>21</v>
      </c>
      <c r="H9" s="26"/>
      <c r="I9" s="40" t="s">
        <v>21</v>
      </c>
      <c r="J9" s="40" t="s">
        <v>21</v>
      </c>
      <c r="K9" s="25" t="s">
        <v>21</v>
      </c>
      <c r="L9" s="26"/>
      <c r="M9" s="25" t="s">
        <v>21</v>
      </c>
      <c r="N9" s="26"/>
      <c r="O9" s="25" t="s">
        <v>21</v>
      </c>
      <c r="P9" s="26"/>
      <c r="Q9" s="26"/>
      <c r="R9" s="40" t="s">
        <v>21</v>
      </c>
      <c r="S9" s="40" t="s">
        <v>21</v>
      </c>
      <c r="T9" s="40" t="s">
        <v>21</v>
      </c>
      <c r="U9" s="40" t="s">
        <v>21</v>
      </c>
      <c r="V9" s="40" t="s">
        <v>21</v>
      </c>
      <c r="W9" s="41" t="s">
        <v>21</v>
      </c>
    </row>
    <row r="10" spans="1:23" ht="14.25" customHeight="1" x14ac:dyDescent="0.2">
      <c r="A10" s="23"/>
      <c r="B10" s="42" t="s">
        <v>22</v>
      </c>
      <c r="C10" s="27">
        <v>11816378</v>
      </c>
      <c r="D10" s="28"/>
      <c r="E10" s="27">
        <f t="shared" ref="E10:E17" si="0">SUM(J10:W10)-G10</f>
        <v>5868396</v>
      </c>
      <c r="F10" s="28"/>
      <c r="G10" s="35">
        <f>+'ปี 2561'!G10:H10-'6 เดือนแรก'!G10:H10</f>
        <v>0</v>
      </c>
      <c r="H10" s="48"/>
      <c r="I10" s="43">
        <f>SUM(E10:H10)</f>
        <v>5868396</v>
      </c>
      <c r="J10" s="43">
        <f>+'ปี 2561'!J10-'6 เดือนแรก'!J10</f>
        <v>0</v>
      </c>
      <c r="K10" s="35">
        <f>+'ปี 2561'!K10:L10-'6 เดือนแรก'!K10:L10</f>
        <v>0</v>
      </c>
      <c r="L10" s="48"/>
      <c r="M10" s="27">
        <f>+'ปี 2561'!M10:N10-'6 เดือนแรก'!M10:N10</f>
        <v>0</v>
      </c>
      <c r="N10" s="28"/>
      <c r="O10" s="27">
        <f>+'ปี 2561'!O10:Q10-'6 เดือนแรก'!O10:Q10</f>
        <v>0</v>
      </c>
      <c r="P10" s="26"/>
      <c r="Q10" s="28"/>
      <c r="R10" s="43">
        <f>+'ปี 2561'!R10-'6 เดือนแรก'!R10</f>
        <v>0</v>
      </c>
      <c r="S10" s="43">
        <f>+'ปี 2561'!S10-'6 เดือนแรก'!S10</f>
        <v>0</v>
      </c>
      <c r="T10" s="43">
        <f>+'ปี 2561'!T10-'6 เดือนแรก'!T10</f>
        <v>0</v>
      </c>
      <c r="U10" s="43">
        <f>+'ปี 2561'!U10-'6 เดือนแรก'!U10</f>
        <v>0</v>
      </c>
      <c r="V10" s="43">
        <f>+'ปี 2561'!V10-'6 เดือนแรก'!V10</f>
        <v>0</v>
      </c>
      <c r="W10" s="43">
        <f>+'ปี 2561'!W10-'6 เดือนแรก'!W10</f>
        <v>5868396</v>
      </c>
    </row>
    <row r="11" spans="1:23" ht="14.25" customHeight="1" x14ac:dyDescent="0.2">
      <c r="A11" s="23"/>
      <c r="B11" s="42" t="s">
        <v>23</v>
      </c>
      <c r="C11" s="27">
        <v>2822920</v>
      </c>
      <c r="D11" s="28"/>
      <c r="E11" s="27">
        <f t="shared" si="0"/>
        <v>1642736</v>
      </c>
      <c r="F11" s="28"/>
      <c r="G11" s="35">
        <f>+'ปี 2561'!G11:H11-'6 เดือนแรก'!G11:H11</f>
        <v>0</v>
      </c>
      <c r="H11" s="48"/>
      <c r="I11" s="43">
        <f t="shared" ref="I11:I20" si="1">SUM(E11:H11)</f>
        <v>1642736</v>
      </c>
      <c r="J11" s="43">
        <f>+'ปี 2561'!J11-'6 เดือนแรก'!J11</f>
        <v>1642736</v>
      </c>
      <c r="K11" s="35">
        <f>+'ปี 2561'!K11:L11-'6 เดือนแรก'!K11:L11</f>
        <v>0</v>
      </c>
      <c r="L11" s="48"/>
      <c r="M11" s="27">
        <f>+'ปี 2561'!M11:N11-'6 เดือนแรก'!M11:N11</f>
        <v>0</v>
      </c>
      <c r="N11" s="28"/>
      <c r="O11" s="27">
        <f>+'ปี 2561'!O11:Q11-'6 เดือนแรก'!O11:Q11</f>
        <v>0</v>
      </c>
      <c r="P11" s="26"/>
      <c r="Q11" s="28"/>
      <c r="R11" s="43">
        <f>+'ปี 2561'!R11-'6 เดือนแรก'!R11</f>
        <v>0</v>
      </c>
      <c r="S11" s="43">
        <f>+'ปี 2561'!S11-'6 เดือนแรก'!S11</f>
        <v>0</v>
      </c>
      <c r="T11" s="43">
        <f>+'ปี 2561'!T11-'6 เดือนแรก'!T11</f>
        <v>0</v>
      </c>
      <c r="U11" s="43">
        <f>+'ปี 2561'!U11-'6 เดือนแรก'!U11</f>
        <v>0</v>
      </c>
      <c r="V11" s="43">
        <f>+'ปี 2561'!V11-'6 เดือนแรก'!V11</f>
        <v>0</v>
      </c>
      <c r="W11" s="43">
        <f>+'ปี 2561'!W11-'6 เดือนแรก'!W11</f>
        <v>0</v>
      </c>
    </row>
    <row r="12" spans="1:23" ht="14.25" customHeight="1" x14ac:dyDescent="0.2">
      <c r="A12" s="23"/>
      <c r="B12" s="42" t="s">
        <v>24</v>
      </c>
      <c r="C12" s="27">
        <v>9753369</v>
      </c>
      <c r="D12" s="28"/>
      <c r="E12" s="27">
        <f t="shared" si="0"/>
        <v>4809070</v>
      </c>
      <c r="F12" s="28"/>
      <c r="G12" s="35">
        <f>+'ปี 2561'!G12:H12-'6 เดือนแรก'!G12:H12</f>
        <v>0</v>
      </c>
      <c r="H12" s="48"/>
      <c r="I12" s="43">
        <f t="shared" si="1"/>
        <v>4809070</v>
      </c>
      <c r="J12" s="43">
        <f>+'ปี 2561'!J12-'6 เดือนแรก'!J12</f>
        <v>2451550</v>
      </c>
      <c r="K12" s="35">
        <f>+'ปี 2561'!K12:L12-'6 เดือนแรก'!K12:L12</f>
        <v>155190</v>
      </c>
      <c r="L12" s="48"/>
      <c r="M12" s="27">
        <f>+'ปี 2561'!M12:N12-'6 เดือนแรก'!M12:N12</f>
        <v>1561980</v>
      </c>
      <c r="N12" s="28"/>
      <c r="O12" s="27">
        <f>+'ปี 2561'!O12:Q12-'6 เดือนแรก'!O12:Q12</f>
        <v>0</v>
      </c>
      <c r="P12" s="26"/>
      <c r="Q12" s="28"/>
      <c r="R12" s="43">
        <f>+'ปี 2561'!R12-'6 เดือนแรก'!R12</f>
        <v>640350</v>
      </c>
      <c r="S12" s="43">
        <f>+'ปี 2561'!S12-'6 เดือนแรก'!S12</f>
        <v>0</v>
      </c>
      <c r="T12" s="43">
        <f>+'ปี 2561'!T12-'6 เดือนแรก'!T12</f>
        <v>0</v>
      </c>
      <c r="U12" s="43">
        <f>+'ปี 2561'!U12-'6 เดือนแรก'!U12</f>
        <v>0</v>
      </c>
      <c r="V12" s="43">
        <f>+'ปี 2561'!V12-'6 เดือนแรก'!V12</f>
        <v>0</v>
      </c>
      <c r="W12" s="43">
        <f>+'ปี 2561'!W12-'6 เดือนแรก'!W12</f>
        <v>0</v>
      </c>
    </row>
    <row r="13" spans="1:23" ht="14.25" customHeight="1" x14ac:dyDescent="0.2">
      <c r="A13" s="23"/>
      <c r="B13" s="42" t="s">
        <v>25</v>
      </c>
      <c r="C13" s="27">
        <v>1619856</v>
      </c>
      <c r="D13" s="28"/>
      <c r="E13" s="27">
        <f t="shared" si="0"/>
        <v>1300181.3</v>
      </c>
      <c r="F13" s="28"/>
      <c r="G13" s="35">
        <f>+'ปี 2561'!G13:H13-'6 เดือนแรก'!G13:H13</f>
        <v>12750</v>
      </c>
      <c r="H13" s="48"/>
      <c r="I13" s="43">
        <f t="shared" si="1"/>
        <v>1312931.3</v>
      </c>
      <c r="J13" s="43">
        <f>+'ปี 2561'!J13-'6 เดือนแรก'!J13</f>
        <v>690151.7</v>
      </c>
      <c r="K13" s="35">
        <f>+'ปี 2561'!K13:L13-'6 เดือนแรก'!K13:L13</f>
        <v>33718.699999999997</v>
      </c>
      <c r="L13" s="48"/>
      <c r="M13" s="27">
        <f>+'ปี 2561'!M13:N13-'6 เดือนแรก'!M13:N13</f>
        <v>387741.8</v>
      </c>
      <c r="N13" s="28"/>
      <c r="O13" s="27">
        <f>+'ปี 2561'!O13:Q13-'6 เดือนแรก'!O13:Q13</f>
        <v>0</v>
      </c>
      <c r="P13" s="26"/>
      <c r="Q13" s="28"/>
      <c r="R13" s="43">
        <f>+'ปี 2561'!R13-'6 เดือนแรก'!R13</f>
        <v>201319.1</v>
      </c>
      <c r="S13" s="43">
        <f>+'ปี 2561'!S13-'6 เดือนแรก'!S13</f>
        <v>0</v>
      </c>
      <c r="T13" s="43">
        <f>+'ปี 2561'!T13-'6 เดือนแรก'!T13</f>
        <v>0</v>
      </c>
      <c r="U13" s="43">
        <f>+'ปี 2561'!U13-'6 เดือนแรก'!U13</f>
        <v>0</v>
      </c>
      <c r="V13" s="43">
        <f>+'ปี 2561'!V13-'6 เดือนแรก'!V13</f>
        <v>0</v>
      </c>
      <c r="W13" s="43">
        <f>+'ปี 2561'!W13-'6 เดือนแรก'!W13</f>
        <v>0</v>
      </c>
    </row>
    <row r="14" spans="1:23" ht="14.25" customHeight="1" x14ac:dyDescent="0.2">
      <c r="A14" s="23"/>
      <c r="B14" s="42" t="s">
        <v>26</v>
      </c>
      <c r="C14" s="27">
        <v>5033785</v>
      </c>
      <c r="D14" s="28"/>
      <c r="E14" s="27">
        <f t="shared" si="0"/>
        <v>2337295.5</v>
      </c>
      <c r="F14" s="28"/>
      <c r="G14" s="35">
        <f>+'ปี 2561'!G14:H14-'6 เดือนแรก'!G14:H14</f>
        <v>0</v>
      </c>
      <c r="H14" s="48"/>
      <c r="I14" s="43">
        <f t="shared" si="1"/>
        <v>2337295.5</v>
      </c>
      <c r="J14" s="43">
        <f>+'ปี 2561'!J14-'6 เดือนแรก'!J14</f>
        <v>580066.99999999988</v>
      </c>
      <c r="K14" s="35">
        <f>+'ปี 2561'!K14:L14-'6 เดือนแรก'!K14:L14</f>
        <v>198300</v>
      </c>
      <c r="L14" s="48"/>
      <c r="M14" s="27">
        <f>+'ปี 2561'!M14:N14-'6 เดือนแรก'!M14:N14</f>
        <v>488522</v>
      </c>
      <c r="N14" s="28"/>
      <c r="O14" s="27">
        <f>+'ปี 2561'!O14:Q14-'6 เดือนแรก'!O14:Q14</f>
        <v>112470.5</v>
      </c>
      <c r="P14" s="26"/>
      <c r="Q14" s="28"/>
      <c r="R14" s="43">
        <f>+'ปี 2561'!R14-'6 เดือนแรก'!R14</f>
        <v>497036</v>
      </c>
      <c r="S14" s="43">
        <f>+'ปี 2561'!S14-'6 เดือนแรก'!S14</f>
        <v>322400</v>
      </c>
      <c r="T14" s="43">
        <f>+'ปี 2561'!T14-'6 เดือนแรก'!T14</f>
        <v>109750</v>
      </c>
      <c r="U14" s="43">
        <f>+'ปี 2561'!U14-'6 เดือนแรก'!U14</f>
        <v>0</v>
      </c>
      <c r="V14" s="43">
        <f>+'ปี 2561'!V14-'6 เดือนแรก'!V14</f>
        <v>28750</v>
      </c>
      <c r="W14" s="43">
        <f>+'ปี 2561'!W14-'6 เดือนแรก'!W14</f>
        <v>0</v>
      </c>
    </row>
    <row r="15" spans="1:23" ht="14.25" customHeight="1" x14ac:dyDescent="0.2">
      <c r="A15" s="23"/>
      <c r="B15" s="42" t="s">
        <v>27</v>
      </c>
      <c r="C15" s="27">
        <v>1843727</v>
      </c>
      <c r="D15" s="28"/>
      <c r="E15" s="27">
        <f t="shared" si="0"/>
        <v>999903.91000000015</v>
      </c>
      <c r="F15" s="28"/>
      <c r="G15" s="35">
        <f>+'ปี 2561'!G15:H15-'6 เดือนแรก'!G15:H15</f>
        <v>4400</v>
      </c>
      <c r="H15" s="48"/>
      <c r="I15" s="43">
        <f t="shared" si="1"/>
        <v>1004303.9100000001</v>
      </c>
      <c r="J15" s="43">
        <f>+'ปี 2561'!J15-'6 เดือนแรก'!J15</f>
        <v>302321.10000000003</v>
      </c>
      <c r="K15" s="35">
        <f>+'ปี 2561'!K15:L15-'6 เดือนแรก'!K15:L15</f>
        <v>0</v>
      </c>
      <c r="L15" s="48"/>
      <c r="M15" s="27">
        <f>+'ปี 2561'!M15:N15-'6 เดือนแรก'!M15:N15</f>
        <v>526974.81000000006</v>
      </c>
      <c r="N15" s="28"/>
      <c r="O15" s="27">
        <f>+'ปี 2561'!O15:Q15-'6 เดือนแรก'!O15:Q15</f>
        <v>0</v>
      </c>
      <c r="P15" s="26"/>
      <c r="Q15" s="28"/>
      <c r="R15" s="43">
        <f>+'ปี 2561'!R15-'6 เดือนแรก'!R15</f>
        <v>170608</v>
      </c>
      <c r="S15" s="43">
        <f>+'ปี 2561'!S15-'6 เดือนแรก'!S15</f>
        <v>4400</v>
      </c>
      <c r="T15" s="43">
        <f>+'ปี 2561'!T15-'6 เดือนแรก'!T15</f>
        <v>0</v>
      </c>
      <c r="U15" s="43">
        <f>+'ปี 2561'!U15-'6 เดือนแรก'!U15</f>
        <v>0</v>
      </c>
      <c r="V15" s="43">
        <f>+'ปี 2561'!V15-'6 เดือนแรก'!V15</f>
        <v>0</v>
      </c>
      <c r="W15" s="43">
        <f>+'ปี 2561'!W15-'6 เดือนแรก'!W15</f>
        <v>0</v>
      </c>
    </row>
    <row r="16" spans="1:23" ht="14.25" customHeight="1" x14ac:dyDescent="0.2">
      <c r="A16" s="23"/>
      <c r="B16" s="42" t="s">
        <v>28</v>
      </c>
      <c r="C16" s="27">
        <v>313100</v>
      </c>
      <c r="D16" s="28"/>
      <c r="E16" s="27">
        <f t="shared" si="0"/>
        <v>180807.74999999997</v>
      </c>
      <c r="F16" s="28"/>
      <c r="G16" s="35">
        <f>+'ปี 2561'!G16:H16-'6 เดือนแรก'!G16:H16</f>
        <v>0</v>
      </c>
      <c r="H16" s="48"/>
      <c r="I16" s="43">
        <f t="shared" si="1"/>
        <v>180807.74999999997</v>
      </c>
      <c r="J16" s="43">
        <f>+'ปี 2561'!J16-'6 เดือนแรก'!J16</f>
        <v>167526.81999999998</v>
      </c>
      <c r="K16" s="35">
        <f>+'ปี 2561'!K16:L16-'6 เดือนแรก'!K16:L16</f>
        <v>0</v>
      </c>
      <c r="L16" s="48"/>
      <c r="M16" s="27">
        <f>+'ปี 2561'!M16:N16-'6 เดือนแรก'!M16:N16</f>
        <v>13280.93</v>
      </c>
      <c r="N16" s="28"/>
      <c r="O16" s="27">
        <f>+'ปี 2561'!O16:Q16-'6 เดือนแรก'!O16:Q16</f>
        <v>0</v>
      </c>
      <c r="P16" s="26"/>
      <c r="Q16" s="28"/>
      <c r="R16" s="43">
        <f>+'ปี 2561'!R16-'6 เดือนแรก'!R16</f>
        <v>0</v>
      </c>
      <c r="S16" s="43">
        <f>+'ปี 2561'!S16-'6 เดือนแรก'!S16</f>
        <v>0</v>
      </c>
      <c r="T16" s="43">
        <f>+'ปี 2561'!T16-'6 เดือนแรก'!T16</f>
        <v>0</v>
      </c>
      <c r="U16" s="43">
        <f>+'ปี 2561'!U16-'6 เดือนแรก'!U16</f>
        <v>0</v>
      </c>
      <c r="V16" s="43">
        <f>+'ปี 2561'!V16-'6 เดือนแรก'!V16</f>
        <v>0</v>
      </c>
      <c r="W16" s="43">
        <f>+'ปี 2561'!W16-'6 เดือนแรก'!W16</f>
        <v>0</v>
      </c>
    </row>
    <row r="17" spans="1:23" ht="14.25" customHeight="1" x14ac:dyDescent="0.2">
      <c r="A17" s="23"/>
      <c r="B17" s="42" t="s">
        <v>29</v>
      </c>
      <c r="C17" s="27">
        <v>1290905</v>
      </c>
      <c r="D17" s="28"/>
      <c r="E17" s="27">
        <f t="shared" si="0"/>
        <v>1205550</v>
      </c>
      <c r="F17" s="28"/>
      <c r="G17" s="35">
        <f>+'ปี 2561'!G17:H17-'6 เดือนแรก'!G17:H17</f>
        <v>65600</v>
      </c>
      <c r="H17" s="48"/>
      <c r="I17" s="43">
        <f t="shared" si="1"/>
        <v>1271150</v>
      </c>
      <c r="J17" s="43">
        <f>+'ปี 2561'!J17-'6 เดือนแรก'!J17</f>
        <v>321270</v>
      </c>
      <c r="K17" s="35">
        <f>+'ปี 2561'!K17:L17-'6 เดือนแรก'!K17:L17</f>
        <v>11000</v>
      </c>
      <c r="L17" s="48"/>
      <c r="M17" s="27">
        <f>+'ปี 2561'!M17:N17-'6 เดือนแรก'!M17:N17</f>
        <v>64990</v>
      </c>
      <c r="N17" s="28"/>
      <c r="O17" s="27">
        <f>+'ปี 2561'!O17:Q17-'6 เดือนแรก'!O17:Q17</f>
        <v>0</v>
      </c>
      <c r="P17" s="26"/>
      <c r="Q17" s="28"/>
      <c r="R17" s="43">
        <f>+'ปี 2561'!R17-'6 เดือนแรก'!R17</f>
        <v>799440</v>
      </c>
      <c r="S17" s="43">
        <f>+'ปี 2561'!S17-'6 เดือนแรก'!S17</f>
        <v>65600</v>
      </c>
      <c r="T17" s="43">
        <f>+'ปี 2561'!T17-'6 เดือนแรก'!T17</f>
        <v>8850</v>
      </c>
      <c r="U17" s="43">
        <f>+'ปี 2561'!U17-'6 เดือนแรก'!U17</f>
        <v>0</v>
      </c>
      <c r="V17" s="43">
        <f>+'ปี 2561'!V17-'6 เดือนแรก'!V17</f>
        <v>0</v>
      </c>
      <c r="W17" s="43">
        <f>+'ปี 2561'!W17-'6 เดือนแรก'!W17</f>
        <v>0</v>
      </c>
    </row>
    <row r="18" spans="1:23" ht="14.25" customHeight="1" x14ac:dyDescent="0.2">
      <c r="A18" s="23"/>
      <c r="B18" s="42" t="s">
        <v>30</v>
      </c>
      <c r="C18" s="27">
        <v>3190000</v>
      </c>
      <c r="D18" s="28"/>
      <c r="E18" s="27">
        <f>SUM(J18:W18)-G18</f>
        <v>2276800</v>
      </c>
      <c r="F18" s="28"/>
      <c r="G18" s="35">
        <f>+'ปี 2561'!G18:H18-'6 เดือนแรก'!G18:H18</f>
        <v>8176000</v>
      </c>
      <c r="H18" s="48"/>
      <c r="I18" s="43">
        <f t="shared" si="1"/>
        <v>10452800</v>
      </c>
      <c r="J18" s="43">
        <f>+'ปี 2561'!J18-'6 เดือนแรก'!J18</f>
        <v>0</v>
      </c>
      <c r="K18" s="35">
        <f>+'ปี 2561'!K18:L18-'6 เดือนแรก'!K18:L18</f>
        <v>0</v>
      </c>
      <c r="L18" s="48"/>
      <c r="M18" s="27">
        <f>+'ปี 2561'!M18:N18-'6 เดือนแรก'!M18:N18</f>
        <v>7332000</v>
      </c>
      <c r="N18" s="28"/>
      <c r="O18" s="27">
        <f>+'ปี 2561'!O18:Q18-'6 เดือนแรก'!O18:Q18</f>
        <v>0</v>
      </c>
      <c r="P18" s="26"/>
      <c r="Q18" s="28"/>
      <c r="R18" s="43">
        <f>+'ปี 2561'!R18-'6 เดือนแรก'!R18</f>
        <v>0</v>
      </c>
      <c r="S18" s="43">
        <f>+'ปี 2561'!S18-'6 เดือนแรก'!S18</f>
        <v>844000</v>
      </c>
      <c r="T18" s="43">
        <f>+'ปี 2561'!T18-'6 เดือนแรก'!T18</f>
        <v>0</v>
      </c>
      <c r="U18" s="43">
        <f>+'ปี 2561'!U18-'6 เดือนแรก'!U18</f>
        <v>2276800</v>
      </c>
      <c r="V18" s="43">
        <f>+'ปี 2561'!V18-'6 เดือนแรก'!V18</f>
        <v>0</v>
      </c>
      <c r="W18" s="43">
        <f>+'ปี 2561'!W18-'6 เดือนแรก'!W18</f>
        <v>0</v>
      </c>
    </row>
    <row r="19" spans="1:23" ht="14.25" customHeight="1" x14ac:dyDescent="0.2">
      <c r="A19" s="23"/>
      <c r="B19" s="42" t="s">
        <v>31</v>
      </c>
      <c r="C19" s="27">
        <v>20000</v>
      </c>
      <c r="D19" s="28"/>
      <c r="E19" s="27">
        <f t="shared" ref="E19:E20" si="2">SUM(J19:W19)-G19</f>
        <v>11000</v>
      </c>
      <c r="F19" s="28"/>
      <c r="G19" s="35">
        <f>+'ปี 2561'!G19:H19-'6 เดือนแรก'!G19:H19</f>
        <v>0</v>
      </c>
      <c r="H19" s="48"/>
      <c r="I19" s="43">
        <f t="shared" si="1"/>
        <v>11000</v>
      </c>
      <c r="J19" s="43">
        <f>+'ปี 2561'!J19-'6 เดือนแรก'!J19</f>
        <v>11000</v>
      </c>
      <c r="K19" s="35">
        <f>+'ปี 2561'!K19:L19-'6 เดือนแรก'!K19:L19</f>
        <v>0</v>
      </c>
      <c r="L19" s="48"/>
      <c r="M19" s="27">
        <f>+'ปี 2561'!M19:N19-'6 เดือนแรก'!M19:N19</f>
        <v>0</v>
      </c>
      <c r="N19" s="28"/>
      <c r="O19" s="27">
        <f>+'ปี 2561'!O19:Q19-'6 เดือนแรก'!O19:Q19</f>
        <v>0</v>
      </c>
      <c r="P19" s="26"/>
      <c r="Q19" s="28"/>
      <c r="R19" s="43">
        <f>+'ปี 2561'!R19-'6 เดือนแรก'!R19</f>
        <v>0</v>
      </c>
      <c r="S19" s="43">
        <f>+'ปี 2561'!S19-'6 เดือนแรก'!S19</f>
        <v>0</v>
      </c>
      <c r="T19" s="43">
        <f>+'ปี 2561'!T19-'6 เดือนแรก'!T19</f>
        <v>0</v>
      </c>
      <c r="U19" s="43">
        <f>+'ปี 2561'!U19-'6 เดือนแรก'!U19</f>
        <v>0</v>
      </c>
      <c r="V19" s="43">
        <f>+'ปี 2561'!V19-'6 เดือนแรก'!V19</f>
        <v>0</v>
      </c>
      <c r="W19" s="43">
        <f>+'ปี 2561'!W19-'6 เดือนแรก'!W19</f>
        <v>0</v>
      </c>
    </row>
    <row r="20" spans="1:23" ht="14.25" customHeight="1" x14ac:dyDescent="0.2">
      <c r="A20" s="23"/>
      <c r="B20" s="42" t="s">
        <v>32</v>
      </c>
      <c r="C20" s="27">
        <v>2295960</v>
      </c>
      <c r="D20" s="28"/>
      <c r="E20" s="27">
        <f t="shared" si="2"/>
        <v>1037436.85</v>
      </c>
      <c r="F20" s="28"/>
      <c r="G20" s="35">
        <f>+'ปี 2561'!G20:H20-'6 เดือนแรก'!G20:H20</f>
        <v>0</v>
      </c>
      <c r="H20" s="48"/>
      <c r="I20" s="43">
        <f t="shared" si="1"/>
        <v>1037436.85</v>
      </c>
      <c r="J20" s="43">
        <f>+'ปี 2561'!J20-'6 เดือนแรก'!J20</f>
        <v>25000</v>
      </c>
      <c r="K20" s="35">
        <f>+'ปี 2561'!K20:L20-'6 เดือนแรก'!K20:L20</f>
        <v>0</v>
      </c>
      <c r="L20" s="48"/>
      <c r="M20" s="27">
        <f>+'ปี 2561'!M20:N20-'6 เดือนแรก'!M20:N20</f>
        <v>670960</v>
      </c>
      <c r="N20" s="28"/>
      <c r="O20" s="27">
        <f>+'ปี 2561'!O20:Q20-'6 เดือนแรก'!O20:Q20</f>
        <v>263000</v>
      </c>
      <c r="P20" s="26"/>
      <c r="Q20" s="28"/>
      <c r="R20" s="43">
        <f>+'ปี 2561'!R20-'6 เดือนแรก'!R20</f>
        <v>68476.850000000006</v>
      </c>
      <c r="S20" s="43">
        <f>+'ปี 2561'!S20-'6 เดือนแรก'!S20</f>
        <v>0</v>
      </c>
      <c r="T20" s="43">
        <f>+'ปี 2561'!T20-'6 เดือนแรก'!T20</f>
        <v>10000</v>
      </c>
      <c r="U20" s="43">
        <f>+'ปี 2561'!U20-'6 เดือนแรก'!U20</f>
        <v>0</v>
      </c>
      <c r="V20" s="43">
        <f>+'ปี 2561'!V20-'6 เดือนแรก'!V20</f>
        <v>0</v>
      </c>
      <c r="W20" s="43">
        <f>+'ปี 2561'!W20-'6 เดือนแรก'!W20</f>
        <v>0</v>
      </c>
    </row>
    <row r="21" spans="1:23" ht="15" thickBot="1" x14ac:dyDescent="0.25">
      <c r="A21" s="24"/>
      <c r="B21" s="44" t="s">
        <v>33</v>
      </c>
      <c r="C21" s="29">
        <v>40000000</v>
      </c>
      <c r="D21" s="30"/>
      <c r="E21" s="29">
        <f>SUM(E10:F20)</f>
        <v>21669177.310000002</v>
      </c>
      <c r="F21" s="30"/>
      <c r="G21" s="49">
        <f>SUM(G10:H20)</f>
        <v>8258750</v>
      </c>
      <c r="H21" s="50"/>
      <c r="I21" s="45">
        <f>SUM(I10:I20)</f>
        <v>29927927.310000002</v>
      </c>
      <c r="J21" s="45">
        <f>SUM(J10:J20)</f>
        <v>6191622.6200000001</v>
      </c>
      <c r="K21" s="29">
        <f>SUM(K10:L20)</f>
        <v>398208.7</v>
      </c>
      <c r="L21" s="30"/>
      <c r="M21" s="29">
        <f>SUM(M10:N20)</f>
        <v>11046449.539999999</v>
      </c>
      <c r="N21" s="30"/>
      <c r="O21" s="29">
        <f>SUM(O10:Q20)</f>
        <v>375470.5</v>
      </c>
      <c r="P21" s="31"/>
      <c r="Q21" s="30"/>
      <c r="R21" s="45">
        <f>SUM(R10:R20)</f>
        <v>2377229.9500000002</v>
      </c>
      <c r="S21" s="45">
        <f>SUM(S10:S20)</f>
        <v>1236400</v>
      </c>
      <c r="T21" s="45">
        <f>SUM(T10:T20)</f>
        <v>128600</v>
      </c>
      <c r="U21" s="45">
        <f>SUM(U10:U20)</f>
        <v>2276800</v>
      </c>
      <c r="V21" s="45">
        <f>SUM(V10:V20)</f>
        <v>28750</v>
      </c>
      <c r="W21" s="45">
        <f>SUM(W10:W20)</f>
        <v>5868396</v>
      </c>
    </row>
    <row r="22" spans="1:23" ht="15" thickTop="1" x14ac:dyDescent="0.2">
      <c r="A22" s="22" t="s">
        <v>34</v>
      </c>
      <c r="B22" s="46" t="s">
        <v>35</v>
      </c>
      <c r="C22" s="32" t="s">
        <v>21</v>
      </c>
      <c r="D22" s="26"/>
      <c r="E22" s="32" t="s">
        <v>21</v>
      </c>
      <c r="F22" s="26"/>
      <c r="G22" s="32" t="s">
        <v>21</v>
      </c>
      <c r="H22" s="26"/>
      <c r="I22" s="47" t="s">
        <v>21</v>
      </c>
      <c r="J22" s="47" t="s">
        <v>21</v>
      </c>
      <c r="K22" s="32" t="s">
        <v>21</v>
      </c>
      <c r="L22" s="26"/>
      <c r="M22" s="32" t="s">
        <v>21</v>
      </c>
      <c r="N22" s="26"/>
      <c r="O22" s="32" t="s">
        <v>21</v>
      </c>
      <c r="P22" s="26"/>
      <c r="Q22" s="26"/>
      <c r="R22" s="47" t="s">
        <v>21</v>
      </c>
      <c r="S22" s="47" t="s">
        <v>21</v>
      </c>
      <c r="T22" s="47" t="s">
        <v>21</v>
      </c>
      <c r="U22" s="47" t="s">
        <v>21</v>
      </c>
      <c r="V22" s="47" t="s">
        <v>21</v>
      </c>
      <c r="W22" s="47" t="s">
        <v>21</v>
      </c>
    </row>
    <row r="23" spans="1:23" x14ac:dyDescent="0.2">
      <c r="A23" s="23"/>
      <c r="B23" s="42" t="s">
        <v>36</v>
      </c>
      <c r="C23" s="27">
        <v>1775000</v>
      </c>
      <c r="D23" s="28"/>
      <c r="E23" s="27">
        <f>+'ปี 2561'!E23:F23-'6 เดือนแรก'!E23:F23</f>
        <v>165655.8600000001</v>
      </c>
      <c r="F23" s="28"/>
      <c r="G23" s="27">
        <f>+'ปี 2561'!G23:H23-'6 เดือนแรก'!G23:H23</f>
        <v>0</v>
      </c>
      <c r="H23" s="28"/>
      <c r="I23" s="43">
        <f>SUM(E23:H23)</f>
        <v>165655.8600000001</v>
      </c>
      <c r="J23" s="43">
        <v>0</v>
      </c>
      <c r="K23" s="27">
        <v>0</v>
      </c>
      <c r="L23" s="28"/>
      <c r="M23" s="27">
        <v>0</v>
      </c>
      <c r="N23" s="28"/>
      <c r="O23" s="27">
        <v>0</v>
      </c>
      <c r="P23" s="26"/>
      <c r="Q23" s="28"/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</row>
    <row r="24" spans="1:23" ht="14.25" customHeight="1" x14ac:dyDescent="0.2">
      <c r="A24" s="23"/>
      <c r="B24" s="42" t="s">
        <v>37</v>
      </c>
      <c r="C24" s="27">
        <v>95600</v>
      </c>
      <c r="D24" s="28"/>
      <c r="E24" s="27">
        <f>+'ปี 2561'!E24:F24-'6 เดือนแรก'!E24:F24</f>
        <v>34267.299999999988</v>
      </c>
      <c r="F24" s="28"/>
      <c r="G24" s="27">
        <f>+'ปี 2561'!G24:H24-'6 เดือนแรก'!G24:H24</f>
        <v>0</v>
      </c>
      <c r="H24" s="28"/>
      <c r="I24" s="43">
        <f t="shared" ref="I24:I29" si="3">SUM(E24:H24)</f>
        <v>34267.299999999988</v>
      </c>
      <c r="J24" s="43">
        <v>0</v>
      </c>
      <c r="K24" s="27">
        <v>0</v>
      </c>
      <c r="L24" s="28"/>
      <c r="M24" s="27">
        <v>0</v>
      </c>
      <c r="N24" s="28"/>
      <c r="O24" s="27">
        <v>0</v>
      </c>
      <c r="P24" s="26"/>
      <c r="Q24" s="28"/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</row>
    <row r="25" spans="1:23" ht="14.25" customHeight="1" x14ac:dyDescent="0.2">
      <c r="A25" s="23"/>
      <c r="B25" s="42" t="s">
        <v>38</v>
      </c>
      <c r="C25" s="27">
        <v>200000</v>
      </c>
      <c r="D25" s="28"/>
      <c r="E25" s="27">
        <f>+'ปี 2561'!E25:F25-'6 เดือนแรก'!E25:F25</f>
        <v>108997.28</v>
      </c>
      <c r="F25" s="28"/>
      <c r="G25" s="27">
        <f>+'ปี 2561'!G25:H25-'6 เดือนแรก'!G25:H25</f>
        <v>0</v>
      </c>
      <c r="H25" s="28"/>
      <c r="I25" s="43">
        <f t="shared" si="3"/>
        <v>108997.28</v>
      </c>
      <c r="J25" s="43">
        <v>0</v>
      </c>
      <c r="K25" s="27">
        <v>0</v>
      </c>
      <c r="L25" s="28"/>
      <c r="M25" s="27">
        <v>0</v>
      </c>
      <c r="N25" s="28"/>
      <c r="O25" s="27">
        <v>0</v>
      </c>
      <c r="P25" s="26"/>
      <c r="Q25" s="28"/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</row>
    <row r="26" spans="1:23" ht="14.25" customHeight="1" x14ac:dyDescent="0.2">
      <c r="A26" s="23"/>
      <c r="B26" s="42" t="s">
        <v>39</v>
      </c>
      <c r="C26" s="27">
        <v>10000</v>
      </c>
      <c r="D26" s="28"/>
      <c r="E26" s="27">
        <f>+'ปี 2561'!E26:F26-'6 เดือนแรก'!E26:F26</f>
        <v>20700.349999999999</v>
      </c>
      <c r="F26" s="28"/>
      <c r="G26" s="27">
        <f>+'ปี 2561'!G26:H26-'6 เดือนแรก'!G26:H26</f>
        <v>0</v>
      </c>
      <c r="H26" s="28"/>
      <c r="I26" s="43">
        <f t="shared" si="3"/>
        <v>20700.349999999999</v>
      </c>
      <c r="J26" s="43">
        <v>0</v>
      </c>
      <c r="K26" s="27">
        <v>0</v>
      </c>
      <c r="L26" s="28"/>
      <c r="M26" s="27">
        <v>0</v>
      </c>
      <c r="N26" s="28"/>
      <c r="O26" s="27">
        <v>0</v>
      </c>
      <c r="P26" s="26"/>
      <c r="Q26" s="28"/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</row>
    <row r="27" spans="1:23" ht="14.25" customHeight="1" x14ac:dyDescent="0.2">
      <c r="A27" s="23"/>
      <c r="B27" s="42" t="s">
        <v>40</v>
      </c>
      <c r="C27" s="27">
        <v>16919400</v>
      </c>
      <c r="D27" s="28"/>
      <c r="E27" s="27">
        <f>+'ปี 2561'!E27:F27-'6 เดือนแรก'!E27:F27</f>
        <v>11700218.15</v>
      </c>
      <c r="F27" s="28"/>
      <c r="G27" s="27">
        <f>+'ปี 2561'!G27:H27-'6 เดือนแรก'!G27:H27</f>
        <v>0</v>
      </c>
      <c r="H27" s="28"/>
      <c r="I27" s="43">
        <f t="shared" si="3"/>
        <v>11700218.15</v>
      </c>
      <c r="J27" s="43">
        <v>0</v>
      </c>
      <c r="K27" s="27">
        <v>0</v>
      </c>
      <c r="L27" s="28"/>
      <c r="M27" s="27">
        <v>0</v>
      </c>
      <c r="N27" s="28"/>
      <c r="O27" s="27">
        <v>0</v>
      </c>
      <c r="P27" s="26"/>
      <c r="Q27" s="28"/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</row>
    <row r="28" spans="1:23" ht="14.25" customHeight="1" x14ac:dyDescent="0.2">
      <c r="A28" s="23"/>
      <c r="B28" s="42" t="s">
        <v>41</v>
      </c>
      <c r="C28" s="27">
        <v>21000000</v>
      </c>
      <c r="D28" s="28"/>
      <c r="E28" s="27">
        <f>+'ปี 2561'!E28:F28-'6 เดือนแรก'!E28:F28</f>
        <v>7784788</v>
      </c>
      <c r="F28" s="28"/>
      <c r="G28" s="27">
        <f>+'ปี 2561'!G28:H28-'6 เดือนแรก'!G28:H28</f>
        <v>0</v>
      </c>
      <c r="H28" s="28"/>
      <c r="I28" s="43">
        <f t="shared" si="3"/>
        <v>7784788</v>
      </c>
      <c r="J28" s="43">
        <v>0</v>
      </c>
      <c r="K28" s="27">
        <v>0</v>
      </c>
      <c r="L28" s="28"/>
      <c r="M28" s="27">
        <v>0</v>
      </c>
      <c r="N28" s="28"/>
      <c r="O28" s="27">
        <v>0</v>
      </c>
      <c r="P28" s="26"/>
      <c r="Q28" s="28"/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</row>
    <row r="29" spans="1:23" x14ac:dyDescent="0.2">
      <c r="A29" s="23"/>
      <c r="B29" s="42" t="s">
        <v>42</v>
      </c>
      <c r="C29" s="27">
        <v>0</v>
      </c>
      <c r="D29" s="28"/>
      <c r="E29" s="27">
        <f>+'ปี 2561'!E29:F29-'6 เดือนแรก'!E29:F29</f>
        <v>0</v>
      </c>
      <c r="F29" s="28"/>
      <c r="G29" s="27">
        <f>+'ปี 2561'!G29:H29-'6 เดือนแรก'!G29:H29</f>
        <v>8235600</v>
      </c>
      <c r="H29" s="28"/>
      <c r="I29" s="43">
        <f t="shared" si="3"/>
        <v>8235600</v>
      </c>
      <c r="J29" s="43">
        <v>0</v>
      </c>
      <c r="K29" s="27">
        <v>0</v>
      </c>
      <c r="L29" s="28"/>
      <c r="M29" s="27">
        <v>0</v>
      </c>
      <c r="N29" s="28"/>
      <c r="O29" s="27">
        <v>0</v>
      </c>
      <c r="P29" s="26"/>
      <c r="Q29" s="28"/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</row>
    <row r="30" spans="1:23" ht="15" thickBot="1" x14ac:dyDescent="0.25">
      <c r="A30" s="24"/>
      <c r="B30" s="44" t="s">
        <v>43</v>
      </c>
      <c r="C30" s="29">
        <v>40000000</v>
      </c>
      <c r="D30" s="30"/>
      <c r="E30" s="29">
        <f>SUM(E23:F29)</f>
        <v>19814626.940000001</v>
      </c>
      <c r="F30" s="30"/>
      <c r="G30" s="29">
        <f>SUM(G23:H29)</f>
        <v>8235600</v>
      </c>
      <c r="H30" s="30"/>
      <c r="I30" s="45">
        <f>SUM(I23:I29)</f>
        <v>28050226.940000001</v>
      </c>
      <c r="J30" s="45">
        <v>0</v>
      </c>
      <c r="K30" s="29">
        <v>0</v>
      </c>
      <c r="L30" s="30"/>
      <c r="M30" s="29">
        <v>0</v>
      </c>
      <c r="N30" s="30"/>
      <c r="O30" s="29">
        <v>0</v>
      </c>
      <c r="P30" s="31"/>
      <c r="Q30" s="30"/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</row>
    <row r="31" spans="1:23" ht="15.75" thickTop="1" thickBot="1" x14ac:dyDescent="0.25">
      <c r="A31" s="33" t="s">
        <v>44</v>
      </c>
      <c r="B31" s="20"/>
      <c r="C31" s="34" t="s">
        <v>21</v>
      </c>
      <c r="D31" s="30"/>
      <c r="E31" s="34" t="s">
        <v>21</v>
      </c>
      <c r="F31" s="30"/>
      <c r="G31" s="34" t="s">
        <v>21</v>
      </c>
      <c r="H31" s="30"/>
      <c r="I31" s="45">
        <f>SUM(I30-I21)</f>
        <v>-1877700.370000001</v>
      </c>
      <c r="J31" s="44" t="s">
        <v>21</v>
      </c>
      <c r="K31" s="34" t="s">
        <v>21</v>
      </c>
      <c r="L31" s="30"/>
      <c r="M31" s="34" t="s">
        <v>21</v>
      </c>
      <c r="N31" s="30"/>
      <c r="O31" s="34" t="s">
        <v>21</v>
      </c>
      <c r="P31" s="31"/>
      <c r="Q31" s="30"/>
      <c r="R31" s="44" t="s">
        <v>21</v>
      </c>
      <c r="S31" s="44" t="s">
        <v>21</v>
      </c>
      <c r="T31" s="44" t="s">
        <v>21</v>
      </c>
      <c r="U31" s="44" t="s">
        <v>21</v>
      </c>
      <c r="V31" s="44" t="s">
        <v>21</v>
      </c>
      <c r="W31" s="44" t="s">
        <v>21</v>
      </c>
    </row>
    <row r="32" spans="1:23" ht="0" hidden="1" customHeight="1" x14ac:dyDescent="0.2"/>
  </sheetData>
  <mergeCells count="153">
    <mergeCell ref="O31:Q31"/>
    <mergeCell ref="A31:B31"/>
    <mergeCell ref="C31:D31"/>
    <mergeCell ref="E31:F31"/>
    <mergeCell ref="G31:H31"/>
    <mergeCell ref="K31:L31"/>
    <mergeCell ref="M31:N31"/>
    <mergeCell ref="C30:D30"/>
    <mergeCell ref="E30:F30"/>
    <mergeCell ref="G30:H30"/>
    <mergeCell ref="K30:L30"/>
    <mergeCell ref="M30:N30"/>
    <mergeCell ref="O30:Q30"/>
    <mergeCell ref="C29:D29"/>
    <mergeCell ref="E29:F29"/>
    <mergeCell ref="G29:H29"/>
    <mergeCell ref="K29:L29"/>
    <mergeCell ref="M29:N29"/>
    <mergeCell ref="O29:Q29"/>
    <mergeCell ref="C28:D28"/>
    <mergeCell ref="E28:F28"/>
    <mergeCell ref="G28:H28"/>
    <mergeCell ref="K28:L28"/>
    <mergeCell ref="M28:N28"/>
    <mergeCell ref="O28:Q28"/>
    <mergeCell ref="C27:D27"/>
    <mergeCell ref="E27:F27"/>
    <mergeCell ref="G27:H27"/>
    <mergeCell ref="K27:L27"/>
    <mergeCell ref="M27:N27"/>
    <mergeCell ref="O27:Q27"/>
    <mergeCell ref="C26:D26"/>
    <mergeCell ref="E26:F26"/>
    <mergeCell ref="G26:H26"/>
    <mergeCell ref="K26:L26"/>
    <mergeCell ref="M26:N26"/>
    <mergeCell ref="O26:Q26"/>
    <mergeCell ref="M24:N24"/>
    <mergeCell ref="O24:Q24"/>
    <mergeCell ref="C25:D25"/>
    <mergeCell ref="E25:F25"/>
    <mergeCell ref="G25:H25"/>
    <mergeCell ref="K25:L25"/>
    <mergeCell ref="M25:N25"/>
    <mergeCell ref="O25:Q25"/>
    <mergeCell ref="O22:Q22"/>
    <mergeCell ref="C23:D23"/>
    <mergeCell ref="E23:F23"/>
    <mergeCell ref="G23:H23"/>
    <mergeCell ref="K23:L23"/>
    <mergeCell ref="M23:N23"/>
    <mergeCell ref="O23:Q23"/>
    <mergeCell ref="A22:A30"/>
    <mergeCell ref="C22:D22"/>
    <mergeCell ref="E22:F22"/>
    <mergeCell ref="G22:H22"/>
    <mergeCell ref="K22:L22"/>
    <mergeCell ref="M22:N22"/>
    <mergeCell ref="C24:D24"/>
    <mergeCell ref="E24:F24"/>
    <mergeCell ref="G24:H24"/>
    <mergeCell ref="K24:L24"/>
    <mergeCell ref="C21:D21"/>
    <mergeCell ref="E21:F21"/>
    <mergeCell ref="G21:H21"/>
    <mergeCell ref="K21:L21"/>
    <mergeCell ref="M21:N21"/>
    <mergeCell ref="O21:Q21"/>
    <mergeCell ref="C20:D20"/>
    <mergeCell ref="E20:F20"/>
    <mergeCell ref="G20:H20"/>
    <mergeCell ref="K20:L20"/>
    <mergeCell ref="M20:N20"/>
    <mergeCell ref="O20:Q20"/>
    <mergeCell ref="C19:D19"/>
    <mergeCell ref="E19:F19"/>
    <mergeCell ref="G19:H19"/>
    <mergeCell ref="K19:L19"/>
    <mergeCell ref="M19:N19"/>
    <mergeCell ref="O19:Q19"/>
    <mergeCell ref="C18:D18"/>
    <mergeCell ref="E18:F18"/>
    <mergeCell ref="G18:H18"/>
    <mergeCell ref="K18:L18"/>
    <mergeCell ref="M18:N18"/>
    <mergeCell ref="O18:Q18"/>
    <mergeCell ref="C17:D17"/>
    <mergeCell ref="E17:F17"/>
    <mergeCell ref="G17:H17"/>
    <mergeCell ref="K17:L17"/>
    <mergeCell ref="M17:N17"/>
    <mergeCell ref="O17:Q17"/>
    <mergeCell ref="C16:D16"/>
    <mergeCell ref="E16:F16"/>
    <mergeCell ref="G16:H16"/>
    <mergeCell ref="K16:L16"/>
    <mergeCell ref="M16:N16"/>
    <mergeCell ref="O16:Q16"/>
    <mergeCell ref="C15:D15"/>
    <mergeCell ref="E15:F15"/>
    <mergeCell ref="G15:H15"/>
    <mergeCell ref="K15:L15"/>
    <mergeCell ref="M15:N15"/>
    <mergeCell ref="O15:Q15"/>
    <mergeCell ref="C14:D14"/>
    <mergeCell ref="E14:F14"/>
    <mergeCell ref="G14:H14"/>
    <mergeCell ref="K14:L14"/>
    <mergeCell ref="M14:N14"/>
    <mergeCell ref="O14:Q14"/>
    <mergeCell ref="C13:D13"/>
    <mergeCell ref="E13:F13"/>
    <mergeCell ref="G13:H13"/>
    <mergeCell ref="K13:L13"/>
    <mergeCell ref="M13:N13"/>
    <mergeCell ref="O13:Q13"/>
    <mergeCell ref="O11:Q11"/>
    <mergeCell ref="C12:D12"/>
    <mergeCell ref="E12:F12"/>
    <mergeCell ref="G12:H12"/>
    <mergeCell ref="K12:L12"/>
    <mergeCell ref="M12:N12"/>
    <mergeCell ref="O12:Q12"/>
    <mergeCell ref="E10:F10"/>
    <mergeCell ref="G10:H10"/>
    <mergeCell ref="K10:L10"/>
    <mergeCell ref="M10:N10"/>
    <mergeCell ref="O10:Q10"/>
    <mergeCell ref="C11:D11"/>
    <mergeCell ref="E11:F11"/>
    <mergeCell ref="G11:H11"/>
    <mergeCell ref="K11:L11"/>
    <mergeCell ref="M11:N11"/>
    <mergeCell ref="M7:N7"/>
    <mergeCell ref="O7:Q7"/>
    <mergeCell ref="A9:A21"/>
    <mergeCell ref="C9:D9"/>
    <mergeCell ref="E9:F9"/>
    <mergeCell ref="G9:H9"/>
    <mergeCell ref="K9:L9"/>
    <mergeCell ref="M9:N9"/>
    <mergeCell ref="O9:Q9"/>
    <mergeCell ref="C10:D10"/>
    <mergeCell ref="A1:E1"/>
    <mergeCell ref="N1:O1"/>
    <mergeCell ref="A3:P3"/>
    <mergeCell ref="A4:P4"/>
    <mergeCell ref="A5:P5"/>
    <mergeCell ref="A7:B7"/>
    <mergeCell ref="C7:D7"/>
    <mergeCell ref="E7:F7"/>
    <mergeCell ref="G7:H7"/>
    <mergeCell ref="K7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ปี 2561</vt:lpstr>
      <vt:lpstr>6 เดือนแรก</vt:lpstr>
      <vt:lpstr>6 เดือนหลัง</vt:lpstr>
      <vt:lpstr>Sheet3</vt:lpstr>
      <vt:lpstr>'ปี 2561'!Print_Titles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2018-11-12T02:49:28Z</dcterms:created>
  <dcterms:modified xsi:type="dcterms:W3CDTF">2018-11-12T03:13:09Z</dcterms:modified>
</cp:coreProperties>
</file>