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150" windowHeight="7185" activeTab="3"/>
  </bookViews>
  <sheets>
    <sheet name="ผ.07 เพิ่มเติม" sheetId="15" r:id="rId1"/>
    <sheet name="ย.2 เพิ่มแผน 62 ผ.01  " sheetId="31" r:id="rId2"/>
    <sheet name="ย.1 เพิ่มแผน 62 ผ.05 " sheetId="30" r:id="rId3"/>
    <sheet name="ย.2 เพิ่มแผน 62 ผ.05  " sheetId="32" r:id="rId4"/>
  </sheets>
  <calcPr calcId="125725"/>
</workbook>
</file>

<file path=xl/calcChain.xml><?xml version="1.0" encoding="utf-8"?>
<calcChain xmlns="http://schemas.openxmlformats.org/spreadsheetml/2006/main">
  <c r="H13" i="32"/>
  <c r="G13"/>
  <c r="G21" i="15" s="1"/>
  <c r="F13" i="32"/>
  <c r="E21" i="15" s="1"/>
  <c r="I21"/>
  <c r="J8"/>
  <c r="G40" i="31"/>
  <c r="G20" i="15" s="1"/>
  <c r="F22" i="30"/>
  <c r="E7" i="15" s="1"/>
  <c r="E8" s="1"/>
  <c r="F40" i="31"/>
  <c r="E20" i="15" s="1"/>
  <c r="H40" i="31"/>
  <c r="J23" i="15"/>
  <c r="H23"/>
  <c r="F23"/>
  <c r="D23"/>
  <c r="H22" i="30"/>
  <c r="I7" i="15" s="1"/>
  <c r="G22" i="30"/>
  <c r="G7" i="15" s="1"/>
  <c r="G8" s="1"/>
  <c r="H21" i="31"/>
  <c r="I19" i="15" s="1"/>
  <c r="G21" i="31"/>
  <c r="G19" i="15" s="1"/>
  <c r="F21" i="31"/>
  <c r="E19" i="15" s="1"/>
  <c r="K20" l="1"/>
  <c r="K21"/>
  <c r="G22"/>
  <c r="G23" s="1"/>
  <c r="I22"/>
  <c r="K19"/>
  <c r="F13" i="31"/>
  <c r="E18" i="15" s="1"/>
  <c r="I8" l="1"/>
  <c r="K7"/>
  <c r="K8" s="1"/>
  <c r="I23"/>
  <c r="K18"/>
  <c r="K22" s="1"/>
  <c r="K23" s="1"/>
  <c r="E22"/>
  <c r="E23" s="1"/>
</calcChain>
</file>

<file path=xl/sharedStrings.xml><?xml version="1.0" encoding="utf-8"?>
<sst xmlns="http://schemas.openxmlformats.org/spreadsheetml/2006/main" count="243" uniqueCount="112">
  <si>
    <t>รายละเอียดโครงการพัฒนา</t>
  </si>
  <si>
    <t>องค์การบริหารส่วนตำบลแม่กรณ์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</si>
  <si>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</si>
  <si>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</si>
  <si>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</si>
  <si>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</si>
  <si>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</si>
  <si>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ตัวชี้วัด</t>
  </si>
  <si>
    <t>(KPI)</t>
  </si>
  <si>
    <t>ผลที่คาดว่าจะได้รับ</t>
  </si>
  <si>
    <t>หน่วยงาน</t>
  </si>
  <si>
    <t>ที่รับผิดชอบ</t>
  </si>
  <si>
    <t>กองช่าง</t>
  </si>
  <si>
    <t xml:space="preserve"> -</t>
  </si>
  <si>
    <t>งบประมาณและที่มา</t>
  </si>
  <si>
    <t>ยุทธศาสตร์</t>
  </si>
  <si>
    <t>ปี 2561</t>
  </si>
  <si>
    <t>ปี 2562</t>
  </si>
  <si>
    <t>ปี 2563</t>
  </si>
  <si>
    <t>ปี 2564</t>
  </si>
  <si>
    <t>รวม 4 ปี</t>
  </si>
  <si>
    <t>จำนวนโครงการ</t>
  </si>
  <si>
    <t>งบประมาณ (บาท)</t>
  </si>
  <si>
    <t>บัญชีสรุปโครงการพัฒนา</t>
  </si>
  <si>
    <t>รวม 1 โครงการ</t>
  </si>
  <si>
    <r>
      <t>ยุทธศาสตร์จังหวัดเชียงราย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ที่ 4 </t>
    </r>
    <r>
      <rPr>
        <sz val="16"/>
        <color theme="1"/>
        <rFont val="TH SarabunIT๙"/>
        <family val="2"/>
      </rPr>
      <t>การพัฒนาทรัพยากรมนุษย์และคุณภาพชีวิตเพื่อให้ประชาชนอยู่เย็นเป็นสุข</t>
    </r>
  </si>
  <si>
    <r>
      <t>ยุทธศาสตร์การพัฒนาของ อปท.ในเขตจังหวัด</t>
    </r>
    <r>
      <rPr>
        <sz val="16"/>
        <color theme="1"/>
        <rFont val="TH SarabunIT๙"/>
        <family val="2"/>
      </rPr>
      <t xml:space="preserve">ที่ </t>
    </r>
    <r>
      <rPr>
        <b/>
        <sz val="16"/>
        <color theme="1"/>
        <rFont val="TH SarabunIT๙"/>
        <family val="2"/>
      </rPr>
      <t>ที่ 4</t>
    </r>
    <r>
      <rPr>
        <sz val="16"/>
        <color theme="1"/>
        <rFont val="TH SarabunIT๙"/>
        <family val="2"/>
      </rPr>
      <t xml:space="preserve"> การพัฒนาคุณภาพชีวิตและการป้องกันบรรเทาสาธารณภัย  </t>
    </r>
  </si>
  <si>
    <t>2.  ยุทธศาตร์การพัฒนาด้านสังคม ส่งเสริมคุณภาพชีวิต  การสาธารณสุข การศึกษา ศาสนา วัฒนธรรมและการกีฬา</t>
  </si>
  <si>
    <t>2.1 แผนงานสร้างความเข้มแข็งของชุมชน</t>
  </si>
  <si>
    <t>ลานอเนกประสงค์ จำนวน 1 แห่ง</t>
  </si>
  <si>
    <t>ประชาชนในพื้น      บ้านเวียงหวาย หมู่ที่ 2 และประชาชนในพื้นที่ตำบลแม่กรณ์  มีสถานที่สำหรับจัดกิจกรรมต่าง ๆ</t>
  </si>
  <si>
    <t>2.2  แผนงานสาธารณสุข</t>
  </si>
  <si>
    <t>โครงการจัดทำบัญชีครัวเรือน</t>
  </si>
  <si>
    <t xml:space="preserve">1. เพื่อให้สตรีในท้องถิ่นได้รับความรู้ ด้านการจัดทำบัญชีครัวเรือนของตน </t>
  </si>
  <si>
    <t>2. เพื่อให้สตรีในท้องถิ่นรู้จักออม  และมีความระมัดระวังในการใช้จ่ายมากขึ้น</t>
  </si>
  <si>
    <t>3. เพื่อได้นำความรู้ไปประยุกต์ใช้กับชีวิตประจำวัน</t>
  </si>
  <si>
    <t>กลุ่มพัฒนาสตรีและกองทุนบทบาทพัฒนาสตรีตำบลแม่กรณ์</t>
  </si>
  <si>
    <t>ร้อยละของประชาชนที่ได้รับผลประโยชน์</t>
  </si>
  <si>
    <t>1. กล่มเป้าหมายในท้องถิ่นได้มีการจัดทำบัญชีครัวเรือน</t>
  </si>
  <si>
    <t>2. กลุ่มเป้าหมายในท้องถิ่นรู้จักออมและระมัดระวังในเรื่องการใช้จ่ายมากขึ้น</t>
  </si>
  <si>
    <t>3. กลุ่มเป้าหมายในท้องถิ่นได้นำความรู้ที่ได้ไปประยุกต์ใช้กับชีวิตประจำวัน</t>
  </si>
  <si>
    <t>สำนักปลัด , กลุ่มพัฒนาสตรี ,กองทุนบทบาทพัฒนาสตรี</t>
  </si>
  <si>
    <t>เชื่อมโยงกับกลุ่มประเทศ GMS และ ASEAN</t>
  </si>
  <si>
    <t>เพื่อรองรับการเข้าสู่ประชาคมอาเซียน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</si>
  <si>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ยุทธศาสตร์การพัฒนาด้านโครงสร้างพื้นฐาน และระบบโลจิสติกส์เชื่อมโยงกลุ่มจังหวัด กลุ่มอาเซียน+6และGMS    </t>
    </r>
  </si>
  <si>
    <t>เพื่อความสะดวกและปลอดภัย   ในการสัญจรไปมา ของประชาชน</t>
  </si>
  <si>
    <t>ประชาชนมีความ สะดวก และปลอดภัยในการสัญจรไปมา</t>
  </si>
  <si>
    <t xml:space="preserve">    ถนน       จำนวน 1 เส้น</t>
  </si>
  <si>
    <t>โครงการสนามเด็กเล่นสร้างปัญญา</t>
  </si>
  <si>
    <t>โครงการก่อสร้างถนน คสล. ทางไปถ้ำพระมิ่งโมลี บ้านเมืองรวง  ม.5</t>
  </si>
  <si>
    <t>โครงการก่อสร้างถนน คสล.   ทางไปสำนักสงฆ์ป่าสักทอง  บ้านป่าสักทอง ม. 13</t>
  </si>
  <si>
    <t>โครงการปรับปรุงผิวการจราจร Overlay (ASPHALT CONCRETE WEARING COURSE) ขนาดกว้าง 4.00 ม. ยาว 5,590 ม. พร้อมป้ายโครงการ</t>
  </si>
  <si>
    <t>ก่อสร้างถนน คสล. ทางไปสำนักสงฆ์ป่าสักทอง      บ้านป่าสักทอง ม. 13  จำนวน 2 จุด ขนาดกว้าง 4.00 ม. ยาว 1,270 ม. หนา 0.15 ม. (รวมพื้นที่ไม่น้อยกว่า 5,080 ตร.ม.) ชนิดไม่มีไหล่ทาง ตามแบบที่ อบต.กำหนด พร้อมป้ายโครงการ</t>
  </si>
  <si>
    <t>ปรับปรุงผิวการจราจร Overlay (ASPHALT CONCRETE WEARING COURSE) บ้านเมืองรวง     ม. 5 ไปบ้านแม่สาด ม. 4 ถึงบ้านฝั่งหมิ่น ม. 7     ขนาดกว้าง 4.00 ม.       ยาว 5,590 ม.          พร้อมป้ายโครงการ</t>
  </si>
  <si>
    <t>โครงการก่อสร้าง         ลานอเนกประสงค์         คสล. บ้านเวียงหวาย ม. 2</t>
  </si>
  <si>
    <t>เด็กนักเรียนโรงเรียนองค์การบริหารส่วนตำบลแม่กรณ์ และศูนย์พัฒนาเด็กเล็กตำบลแม่กรณ์ มีสถานที่รับประทานอาหารที่ถูกสุขลักษณะ  มีความสะดวก และปลอดภัย</t>
  </si>
  <si>
    <t>สนามเด็กเล่น จำนวน 1 แห่ง</t>
  </si>
  <si>
    <t>2.3 แผนงานการศึกษาฯ</t>
  </si>
  <si>
    <t>รวม  1  โครงการ</t>
  </si>
  <si>
    <t>1. ยุทธศาสตร์การพัฒนาด้านโครงสร้างพื้นฐาน และระบบโลจิสติกส์เชื่อมโยงกลุ่มจังหวัด กลุ่มอาเซียน+6และGMS</t>
  </si>
  <si>
    <t>2. ยุทธศาสตร์การพัฒนาด้านสังคม ส่งเสริมคุณภาพชีวิต การสาธารณสุข การศึกษา ศาสนา วัฒนธรรมและการกีฬา</t>
  </si>
  <si>
    <t xml:space="preserve"> - แผนงานอุตสาหกรรมและการโยธา</t>
  </si>
  <si>
    <t xml:space="preserve"> - แผนงานการศึกษาฯ</t>
  </si>
  <si>
    <t xml:space="preserve"> - แผนงานสร้างความเข้มแข็งของชุมชน</t>
  </si>
  <si>
    <t xml:space="preserve">      1     (ผ.01)</t>
  </si>
  <si>
    <t xml:space="preserve"> - แผนงานสาธารณสุข</t>
  </si>
  <si>
    <t xml:space="preserve">      3     (ผ.01)</t>
  </si>
  <si>
    <t>1.1 แผนงานอุตสาหกรรมและการโยธา</t>
  </si>
  <si>
    <t>2.1 แผนงานการศึกษาฯ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</si>
  <si>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</si>
  <si>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</si>
  <si>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</si>
  <si>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</si>
  <si>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</si>
  <si>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</si>
  <si>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</si>
  <si>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</si>
  <si>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เพื่อให้ประชาชนในพื้นที่      บ้านเวียงหวาย หมู่ที่ 2     และประชาชนในพื้นที่ตำบลแม่กรณ์  มีสถานที่สำหรับจัดกิจกรรมต่าง ๆ</t>
  </si>
  <si>
    <t>สนามเด็กเล่นสร้างปัญญา  ศูนย์พัฒนาเด็กเล็กตำบล   แม่กรณ์  อ.เมือง  จ.เชียงราย</t>
  </si>
  <si>
    <t>รวม</t>
  </si>
  <si>
    <t>รวมทั้งหมด</t>
  </si>
  <si>
    <t>ก่อสร้างถนน คสล. ทางไปถ้ำพระมิ่งโมลี บ้านเมืองรวง ม. 5    ต.แม่กรณ์    อ.เมือง  จ.เชียงราย  จำนวน  3  จุด  ขนาดกว้าง 4.00 ม.  ยาวรวม 2,340 ม. หนา 0.15 ม. (รวมพื้นที่ไม่น้อยกว่า 9,360 ตร.ม.) ชนิดไม่มีไหล่ทาง ตามแบบที่ อบต.กำหนด พร้อมป้ายโครงการ</t>
  </si>
  <si>
    <t xml:space="preserve">      ถนน         จำนวน 1 เส้น</t>
  </si>
  <si>
    <t>เพื่อใช้เป็นสถานที่รับประทานอาหารของเด็กนักเรียนโรงเรียนองค์การบริหารส่วนตำบลแม่กรณ์ และศูนย์พัฒนาเด็กเล็กตำบล    แม่กรณ์</t>
  </si>
  <si>
    <t>โรงอาหาร จำนวน   1 หลัง</t>
  </si>
  <si>
    <t>กองช่าง   กองการศึกษาฯ</t>
  </si>
  <si>
    <r>
      <rPr>
        <b/>
        <sz val="16"/>
        <color theme="1"/>
        <rFont val="TH SarabunIT๙"/>
        <family val="2"/>
      </rPr>
      <t>ยุทธศาสตร์จังหวัดเชียงราย ที่ 1</t>
    </r>
    <r>
      <rPr>
        <sz val="16"/>
        <color theme="1"/>
        <rFont val="TH SarabunIT๙"/>
        <family val="2"/>
      </rPr>
      <t xml:space="preserve"> พัฒนาขีดความสามารถในการแข่งขันด้านการค้า การลงทุน การเป็นศูนย์กลางคมนาคม การท่องเที่ยวและวิถีการผลิตการเกษตรยั่งยืน</t>
    </r>
  </si>
  <si>
    <r>
      <rPr>
        <b/>
        <sz val="16"/>
        <color theme="1"/>
        <rFont val="TH SarabunIT๙"/>
        <family val="2"/>
      </rPr>
      <t>ยุทธศาสตร์การพัฒนาของ อปท. ในเขตจังหวัดที่ 1</t>
    </r>
    <r>
      <rPr>
        <sz val="16"/>
        <color theme="1"/>
        <rFont val="TH SarabunIT๙"/>
        <family val="2"/>
      </rPr>
      <t xml:space="preserve"> การพัฒนาระบบคมนาคมขนส่ง สาธารณูปโภค สาธารณูปการ และระบบโครงสร้างพื้นฐานอื่น ๆที่จำเป็นในเขตองค์กรปกครองส่วนท้องถิ่น</t>
    </r>
  </si>
  <si>
    <t>1. เพื่อออกแบบพื้นที่สนามให้เป็นพื้นที่นันทนาการและออกกำลังกายของเด็กนักเรียนและเด็กในหมู่บ้านใกล้เคียง</t>
  </si>
  <si>
    <t>2. เพื่อจัดซื้อเครื่องเล่นสนามกลางแจ้ง</t>
  </si>
  <si>
    <t>3. เพื่อเสริมสร้างพัฒนาการทางด้านร่างกาย อารมณ์ สังคม และสติปัญญาของเด็ก</t>
  </si>
  <si>
    <t>4. เพื่อพัฒนาพลังสมองของเด็กวัยเรียนในช่วง 2-3 ปี</t>
  </si>
  <si>
    <t>1. มีพื้นที่บริเวณสนามเด็กเล่นให้เด็กเล่นกลางแจ้ง</t>
  </si>
  <si>
    <t>2. เด็กได้เล่นเครื่องเล่นกลางแจ้ง</t>
  </si>
  <si>
    <t>3. เด็กได้รับการเสริมสร้างพัฒนาการทางด้านร่างกาย อารมณ์ สังคมและสติปัญญาของเด็ก</t>
  </si>
  <si>
    <t xml:space="preserve">4เด็กในช่วงวัย 2-3 ปีได้รับการพัฒนาพลังสมอง </t>
  </si>
  <si>
    <t>5. เป็นที่นันทนาการและออกกำลังกายของเด็กนักเรียนและเด็กในหมู่บ้านใกล้เคียง</t>
  </si>
  <si>
    <t>กองการศึกษาฯ ศพด. รร.อบต.</t>
  </si>
  <si>
    <t>ก่อสร้างลานอเนก ประสงค์ คสล. ขนาดกว้าง 20.00 ม. ยาว 27.60 ม. หนา 0.15 ม.ปริมาณงานคอนกรีตไม่น้อยกว่า 552.00 ตร.ม.ตามแบบที่อบต.กำหนดพร้อมป้ายโครงการ      บ้านเวียงหวายหมู่ที่  2 ต.แม่กรณ์ อ.เมือง        จ.เชียงราย</t>
  </si>
  <si>
    <t>แผนพัฒนาท้องถิ่น  (พ.ศ. 2561-2564) เพิ่มเติม ครั้งที่  1/2562</t>
  </si>
  <si>
    <t>แผนพัฒนาท้องถิ่น (พ.ศ. 2561-2564) เพิ่มเติม  ครั้งที่ 1/2562</t>
  </si>
  <si>
    <t xml:space="preserve">แผนพัฒนาท้องถิ่น (พ.ศ. 2561-2564)  เพิ่มเติม ครั้งที่  1/2562  </t>
  </si>
  <si>
    <t xml:space="preserve">แผนพัฒนาท้องถิ่น (พ.ศ. 2561-2564) เพิ่มเติม ครั้งที่  1/2562  </t>
  </si>
  <si>
    <t xml:space="preserve">      1      (ผ.05)</t>
  </si>
  <si>
    <t xml:space="preserve">      2      (ผ.05)</t>
  </si>
  <si>
    <t xml:space="preserve">      4      (ผ.05)</t>
  </si>
  <si>
    <r>
      <t xml:space="preserve">      1       </t>
    </r>
    <r>
      <rPr>
        <sz val="14"/>
        <color theme="1"/>
        <rFont val="TH SarabunIT๙"/>
        <family val="2"/>
      </rPr>
      <t>(ผ01)</t>
    </r>
  </si>
  <si>
    <r>
      <t xml:space="preserve">      2       </t>
    </r>
    <r>
      <rPr>
        <sz val="14"/>
        <color theme="1"/>
        <rFont val="TH SarabunIT๙"/>
        <family val="2"/>
      </rPr>
      <t>(ผ01)</t>
    </r>
  </si>
  <si>
    <r>
      <t xml:space="preserve">      1       </t>
    </r>
    <r>
      <rPr>
        <sz val="14"/>
        <color theme="1"/>
        <rFont val="TH SarabunIT๙"/>
        <family val="2"/>
      </rPr>
      <t>(ผ05)</t>
    </r>
  </si>
  <si>
    <r>
      <t xml:space="preserve">      3       </t>
    </r>
    <r>
      <rPr>
        <sz val="14"/>
        <color theme="1"/>
        <rFont val="TH SarabunIT๙"/>
        <family val="2"/>
      </rPr>
      <t>(ผ05)</t>
    </r>
  </si>
  <si>
    <t>โครงการก่อสร้างโรงอาหารโรงเรียน องค์การบริหารส่วนตำบลแม่กรณ์ และศูนย์พัฒนาเด็กเล็กตำบลแม่กรณ์</t>
  </si>
  <si>
    <t>ก่อสร้างโรงอาหาร  ขนาดกว้าง   6.00 ม. ยาว 16.00 ม. สูง 3.00 ม. โรงเรียนองค์การบริหารส่วนตำบลแม่กรณ์ และศูนย์พัฒนาเด็กเล็กตำบลแม่กรณ์  อ.เมืองเชียงราย  จ.เชียงราย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</si>
</sst>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  <font>
      <sz val="12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7"/>
      <color theme="1"/>
      <name val="Times New Roman"/>
      <family val="1"/>
    </font>
    <font>
      <sz val="14"/>
      <name val="TH SarabunIT๙"/>
      <family val="2"/>
    </font>
    <font>
      <b/>
      <sz val="12"/>
      <color theme="1"/>
      <name val="TH SarabunIT๙"/>
      <family val="2"/>
    </font>
    <font>
      <b/>
      <sz val="13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/>
    </xf>
    <xf numFmtId="187" fontId="3" fillId="0" borderId="4" xfId="1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7" fontId="3" fillId="0" borderId="0" xfId="1" applyNumberFormat="1" applyFont="1"/>
    <xf numFmtId="0" fontId="4" fillId="0" borderId="5" xfId="0" applyFont="1" applyBorder="1" applyAlignment="1">
      <alignment horizontal="center" vertical="top" wrapText="1" shrinkToFit="1"/>
    </xf>
    <xf numFmtId="187" fontId="4" fillId="0" borderId="5" xfId="1" applyNumberFormat="1" applyFont="1" applyBorder="1" applyAlignment="1">
      <alignment horizontal="center" vertical="top" wrapText="1" shrinkToFit="1"/>
    </xf>
    <xf numFmtId="0" fontId="3" fillId="0" borderId="4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187" fontId="7" fillId="0" borderId="4" xfId="1" applyNumberFormat="1" applyFont="1" applyBorder="1" applyAlignment="1">
      <alignment horizontal="center" vertical="top"/>
    </xf>
    <xf numFmtId="187" fontId="7" fillId="0" borderId="4" xfId="1" applyNumberFormat="1" applyFont="1" applyBorder="1" applyAlignment="1">
      <alignment vertical="top"/>
    </xf>
    <xf numFmtId="187" fontId="8" fillId="2" borderId="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/>
    <xf numFmtId="187" fontId="9" fillId="0" borderId="4" xfId="1" applyNumberFormat="1" applyFont="1" applyBorder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/>
    <xf numFmtId="187" fontId="9" fillId="0" borderId="8" xfId="1" applyNumberFormat="1" applyFont="1" applyBorder="1" applyAlignment="1">
      <alignment vertical="top"/>
    </xf>
    <xf numFmtId="0" fontId="1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3" fillId="0" borderId="8" xfId="0" applyFont="1" applyBorder="1"/>
    <xf numFmtId="187" fontId="13" fillId="0" borderId="8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/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87" fontId="7" fillId="0" borderId="8" xfId="1" applyNumberFormat="1" applyFont="1" applyBorder="1" applyAlignment="1">
      <alignment horizontal="center" vertical="top"/>
    </xf>
    <xf numFmtId="187" fontId="7" fillId="0" borderId="8" xfId="1" applyNumberFormat="1" applyFont="1" applyBorder="1" applyAlignment="1">
      <alignment vertical="top"/>
    </xf>
    <xf numFmtId="0" fontId="7" fillId="0" borderId="8" xfId="0" applyFont="1" applyBorder="1" applyAlignment="1">
      <alignment horizontal="center" vertical="top" wrapText="1"/>
    </xf>
    <xf numFmtId="187" fontId="14" fillId="0" borderId="8" xfId="1" applyNumberFormat="1" applyFont="1" applyBorder="1" applyAlignment="1">
      <alignment vertical="top"/>
    </xf>
    <xf numFmtId="187" fontId="3" fillId="0" borderId="4" xfId="0" applyNumberFormat="1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187" fontId="3" fillId="0" borderId="0" xfId="1" applyNumberFormat="1" applyFont="1" applyBorder="1" applyAlignment="1">
      <alignment horizontal="center" vertical="top"/>
    </xf>
    <xf numFmtId="187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87" fontId="3" fillId="0" borderId="8" xfId="1" applyNumberFormat="1" applyFont="1" applyBorder="1" applyAlignment="1">
      <alignment vertical="top"/>
    </xf>
    <xf numFmtId="187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187" fontId="6" fillId="0" borderId="4" xfId="1" applyNumberFormat="1" applyFont="1" applyBorder="1" applyAlignment="1">
      <alignment horizontal="center" vertical="top"/>
    </xf>
    <xf numFmtId="187" fontId="6" fillId="0" borderId="4" xfId="0" applyNumberFormat="1" applyFont="1" applyBorder="1" applyAlignment="1">
      <alignment horizontal="center" vertical="top"/>
    </xf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187" fontId="2" fillId="0" borderId="8" xfId="1" applyNumberFormat="1" applyFont="1" applyBorder="1" applyAlignment="1">
      <alignment horizontal="center" vertical="top"/>
    </xf>
    <xf numFmtId="187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187" fontId="2" fillId="0" borderId="8" xfId="0" applyNumberFormat="1" applyFont="1" applyBorder="1" applyAlignment="1">
      <alignment horizontal="center"/>
    </xf>
    <xf numFmtId="187" fontId="2" fillId="0" borderId="8" xfId="1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87" fontId="9" fillId="0" borderId="6" xfId="1" applyNumberFormat="1" applyFont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187" fontId="9" fillId="0" borderId="5" xfId="1" applyNumberFormat="1" applyFont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87" fontId="3" fillId="0" borderId="8" xfId="1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2</xdr:row>
      <xdr:rowOff>57149</xdr:rowOff>
    </xdr:from>
    <xdr:to>
      <xdr:col>10</xdr:col>
      <xdr:colOff>847725</xdr:colOff>
      <xdr:row>2</xdr:row>
      <xdr:rowOff>323848</xdr:rowOff>
    </xdr:to>
    <xdr:sp macro="" textlink="">
      <xdr:nvSpPr>
        <xdr:cNvPr id="4" name="TextBox 3"/>
        <xdr:cNvSpPr txBox="1"/>
      </xdr:nvSpPr>
      <xdr:spPr>
        <a:xfrm>
          <a:off x="9515475" y="876299"/>
          <a:ext cx="619125" cy="2666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</a:t>
          </a:r>
          <a:r>
            <a:rPr lang="en-US" sz="1600" b="1" baseline="0">
              <a:latin typeface="TH SarabunIT๙" pitchFamily="34" charset="-34"/>
              <a:cs typeface="TH SarabunIT๙" pitchFamily="34" charset="-34"/>
            </a:rPr>
            <a:t>7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7</xdr:row>
      <xdr:rowOff>304800</xdr:rowOff>
    </xdr:from>
    <xdr:to>
      <xdr:col>10</xdr:col>
      <xdr:colOff>666750</xdr:colOff>
      <xdr:row>8</xdr:row>
      <xdr:rowOff>247649</xdr:rowOff>
    </xdr:to>
    <xdr:sp macro="" textlink="">
      <xdr:nvSpPr>
        <xdr:cNvPr id="2" name="TextBox 1"/>
        <xdr:cNvSpPr txBox="1"/>
      </xdr:nvSpPr>
      <xdr:spPr>
        <a:xfrm>
          <a:off x="9563099" y="2219325"/>
          <a:ext cx="609601" cy="2571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66675</xdr:colOff>
      <xdr:row>13</xdr:row>
      <xdr:rowOff>200025</xdr:rowOff>
    </xdr:from>
    <xdr:to>
      <xdr:col>10</xdr:col>
      <xdr:colOff>676276</xdr:colOff>
      <xdr:row>14</xdr:row>
      <xdr:rowOff>219074</xdr:rowOff>
    </xdr:to>
    <xdr:sp macro="" textlink="">
      <xdr:nvSpPr>
        <xdr:cNvPr id="3" name="TextBox 2"/>
        <xdr:cNvSpPr txBox="1"/>
      </xdr:nvSpPr>
      <xdr:spPr>
        <a:xfrm>
          <a:off x="9572625" y="6819900"/>
          <a:ext cx="609601" cy="2571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66675</xdr:colOff>
      <xdr:row>30</xdr:row>
      <xdr:rowOff>200025</xdr:rowOff>
    </xdr:from>
    <xdr:to>
      <xdr:col>10</xdr:col>
      <xdr:colOff>676276</xdr:colOff>
      <xdr:row>31</xdr:row>
      <xdr:rowOff>219074</xdr:rowOff>
    </xdr:to>
    <xdr:sp macro="" textlink="">
      <xdr:nvSpPr>
        <xdr:cNvPr id="4" name="TextBox 3"/>
        <xdr:cNvSpPr txBox="1"/>
      </xdr:nvSpPr>
      <xdr:spPr>
        <a:xfrm>
          <a:off x="9572625" y="13192125"/>
          <a:ext cx="609601" cy="2571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9</xdr:row>
      <xdr:rowOff>304800</xdr:rowOff>
    </xdr:from>
    <xdr:to>
      <xdr:col>10</xdr:col>
      <xdr:colOff>666750</xdr:colOff>
      <xdr:row>10</xdr:row>
      <xdr:rowOff>247649</xdr:rowOff>
    </xdr:to>
    <xdr:sp macro="" textlink="">
      <xdr:nvSpPr>
        <xdr:cNvPr id="5" name="TextBox 4"/>
        <xdr:cNvSpPr txBox="1"/>
      </xdr:nvSpPr>
      <xdr:spPr>
        <a:xfrm>
          <a:off x="9563099" y="2219325"/>
          <a:ext cx="609601" cy="2571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05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66675</xdr:colOff>
      <xdr:row>15</xdr:row>
      <xdr:rowOff>200025</xdr:rowOff>
    </xdr:from>
    <xdr:to>
      <xdr:col>10</xdr:col>
      <xdr:colOff>676276</xdr:colOff>
      <xdr:row>16</xdr:row>
      <xdr:rowOff>219074</xdr:rowOff>
    </xdr:to>
    <xdr:sp macro="" textlink="">
      <xdr:nvSpPr>
        <xdr:cNvPr id="3" name="TextBox 2"/>
        <xdr:cNvSpPr txBox="1"/>
      </xdr:nvSpPr>
      <xdr:spPr>
        <a:xfrm>
          <a:off x="9572625" y="6819900"/>
          <a:ext cx="609601" cy="2571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05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8</xdr:row>
      <xdr:rowOff>0</xdr:rowOff>
    </xdr:from>
    <xdr:to>
      <xdr:col>10</xdr:col>
      <xdr:colOff>666750</xdr:colOff>
      <xdr:row>8</xdr:row>
      <xdr:rowOff>247649</xdr:rowOff>
    </xdr:to>
    <xdr:sp macro="" textlink="">
      <xdr:nvSpPr>
        <xdr:cNvPr id="2" name="TextBox 1"/>
        <xdr:cNvSpPr txBox="1"/>
      </xdr:nvSpPr>
      <xdr:spPr>
        <a:xfrm>
          <a:off x="9620249" y="2847975"/>
          <a:ext cx="609601" cy="2571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05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57149</xdr:colOff>
      <xdr:row>7</xdr:row>
      <xdr:rowOff>304800</xdr:rowOff>
    </xdr:from>
    <xdr:to>
      <xdr:col>10</xdr:col>
      <xdr:colOff>666750</xdr:colOff>
      <xdr:row>8</xdr:row>
      <xdr:rowOff>0</xdr:rowOff>
    </xdr:to>
    <xdr:sp macro="" textlink="">
      <xdr:nvSpPr>
        <xdr:cNvPr id="4" name="TextBox 3"/>
        <xdr:cNvSpPr txBox="1"/>
      </xdr:nvSpPr>
      <xdr:spPr>
        <a:xfrm>
          <a:off x="9563099" y="2219325"/>
          <a:ext cx="609601" cy="2571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E18" sqref="E18"/>
    </sheetView>
  </sheetViews>
  <sheetFormatPr defaultRowHeight="20.25"/>
  <cols>
    <col min="1" max="1" width="19.625" style="12" customWidth="1"/>
    <col min="2" max="2" width="10" style="12" customWidth="1"/>
    <col min="3" max="3" width="9" style="12" customWidth="1"/>
    <col min="4" max="4" width="9.875" style="12" customWidth="1"/>
    <col min="5" max="5" width="13.125" style="19" customWidth="1"/>
    <col min="6" max="6" width="10.5" style="10" customWidth="1"/>
    <col min="7" max="7" width="13.375" style="10" customWidth="1"/>
    <col min="8" max="8" width="10.75" style="10" customWidth="1"/>
    <col min="9" max="9" width="13.625" style="10" customWidth="1"/>
    <col min="10" max="10" width="10.75" style="10" customWidth="1"/>
    <col min="11" max="11" width="14.5" style="12" customWidth="1"/>
    <col min="12" max="16384" width="9" style="10"/>
  </cols>
  <sheetData>
    <row r="1" spans="1:11" ht="33.75" customHeight="1">
      <c r="A1" s="11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30.75" customHeight="1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30.75" customHeight="1">
      <c r="A3" s="114" t="s">
        <v>100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s="90" customFormat="1" ht="26.25" customHeight="1">
      <c r="A4" s="17" t="s">
        <v>15</v>
      </c>
      <c r="B4" s="111" t="s">
        <v>16</v>
      </c>
      <c r="C4" s="112"/>
      <c r="D4" s="111" t="s">
        <v>17</v>
      </c>
      <c r="E4" s="112"/>
      <c r="F4" s="111" t="s">
        <v>18</v>
      </c>
      <c r="G4" s="112"/>
      <c r="H4" s="111" t="s">
        <v>19</v>
      </c>
      <c r="I4" s="112"/>
      <c r="J4" s="111" t="s">
        <v>20</v>
      </c>
      <c r="K4" s="112"/>
    </row>
    <row r="5" spans="1:11" s="90" customFormat="1" ht="39" customHeight="1">
      <c r="A5" s="18"/>
      <c r="B5" s="20" t="s">
        <v>21</v>
      </c>
      <c r="C5" s="20" t="s">
        <v>22</v>
      </c>
      <c r="D5" s="20" t="s">
        <v>21</v>
      </c>
      <c r="E5" s="21" t="s">
        <v>22</v>
      </c>
      <c r="F5" s="20" t="s">
        <v>21</v>
      </c>
      <c r="G5" s="20" t="s">
        <v>22</v>
      </c>
      <c r="H5" s="20" t="s">
        <v>21</v>
      </c>
      <c r="I5" s="20" t="s">
        <v>22</v>
      </c>
      <c r="J5" s="20" t="s">
        <v>21</v>
      </c>
      <c r="K5" s="20" t="s">
        <v>22</v>
      </c>
    </row>
    <row r="6" spans="1:11" s="16" customFormat="1" ht="127.5" customHeight="1">
      <c r="A6" s="22" t="s">
        <v>59</v>
      </c>
      <c r="B6" s="13"/>
      <c r="C6" s="13"/>
      <c r="D6" s="15"/>
      <c r="E6" s="14"/>
      <c r="F6" s="15"/>
      <c r="G6" s="14"/>
      <c r="H6" s="15"/>
      <c r="I6" s="14"/>
      <c r="J6" s="13"/>
      <c r="K6" s="72"/>
    </row>
    <row r="7" spans="1:11" s="88" customFormat="1" ht="60.75" customHeight="1">
      <c r="A7" s="83" t="s">
        <v>61</v>
      </c>
      <c r="B7" s="84" t="s">
        <v>13</v>
      </c>
      <c r="C7" s="84" t="s">
        <v>13</v>
      </c>
      <c r="D7" s="85" t="s">
        <v>103</v>
      </c>
      <c r="E7" s="86">
        <f>SUM('ย.1 เพิ่มแผน 62 ผ.05 '!F22)</f>
        <v>8095000</v>
      </c>
      <c r="F7" s="85" t="s">
        <v>104</v>
      </c>
      <c r="G7" s="86">
        <f>SUM('ย.1 เพิ่มแผน 62 ผ.05 '!G22)</f>
        <v>13469000</v>
      </c>
      <c r="H7" s="85" t="s">
        <v>103</v>
      </c>
      <c r="I7" s="86">
        <f>SUM('ย.1 เพิ่มแผน 62 ผ.05 '!H22)</f>
        <v>2916000</v>
      </c>
      <c r="J7" s="85" t="s">
        <v>105</v>
      </c>
      <c r="K7" s="87">
        <f>I7+G7+E7</f>
        <v>24480000</v>
      </c>
    </row>
    <row r="8" spans="1:11" ht="27" customHeight="1">
      <c r="A8" s="91" t="s">
        <v>79</v>
      </c>
      <c r="B8" s="92">
        <v>0</v>
      </c>
      <c r="C8" s="92">
        <v>0</v>
      </c>
      <c r="D8" s="91">
        <v>1</v>
      </c>
      <c r="E8" s="93">
        <f>SUM(E7)</f>
        <v>8095000</v>
      </c>
      <c r="F8" s="91">
        <v>2</v>
      </c>
      <c r="G8" s="93">
        <f>SUM(G7)</f>
        <v>13469000</v>
      </c>
      <c r="H8" s="91">
        <v>1</v>
      </c>
      <c r="I8" s="93">
        <f>SUM(I7)</f>
        <v>2916000</v>
      </c>
      <c r="J8" s="92">
        <f>SUM(D8,F8,H8)</f>
        <v>4</v>
      </c>
      <c r="K8" s="94">
        <f>SUM(K7)</f>
        <v>24480000</v>
      </c>
    </row>
    <row r="9" spans="1:11" ht="20.25" customHeight="1">
      <c r="A9" s="78"/>
      <c r="B9" s="74"/>
      <c r="C9" s="74"/>
      <c r="D9" s="75"/>
      <c r="E9" s="76"/>
      <c r="F9" s="75"/>
      <c r="G9" s="76"/>
      <c r="H9" s="75"/>
      <c r="I9" s="76"/>
      <c r="J9" s="74"/>
      <c r="K9" s="77"/>
    </row>
    <row r="10" spans="1:11" ht="20.25" customHeight="1">
      <c r="A10" s="78"/>
      <c r="B10" s="74"/>
      <c r="C10" s="74"/>
      <c r="D10" s="75"/>
      <c r="E10" s="76"/>
      <c r="F10" s="75"/>
      <c r="G10" s="76"/>
      <c r="H10" s="75"/>
      <c r="I10" s="76"/>
      <c r="J10" s="74"/>
      <c r="K10" s="77"/>
    </row>
    <row r="11" spans="1:11" ht="20.25" customHeight="1">
      <c r="A11" s="78"/>
      <c r="B11" s="74"/>
      <c r="C11" s="74"/>
      <c r="D11" s="75"/>
      <c r="E11" s="76"/>
      <c r="F11" s="75"/>
      <c r="G11" s="76"/>
      <c r="H11" s="75"/>
      <c r="I11" s="76"/>
      <c r="J11" s="74"/>
      <c r="K11" s="77"/>
    </row>
    <row r="12" spans="1:11" ht="20.25" customHeight="1">
      <c r="A12" s="78"/>
      <c r="B12" s="74"/>
      <c r="C12" s="74"/>
      <c r="D12" s="75"/>
      <c r="E12" s="76"/>
      <c r="F12" s="75"/>
      <c r="G12" s="76"/>
      <c r="H12" s="75"/>
      <c r="I12" s="76"/>
      <c r="J12" s="74"/>
      <c r="K12" s="77"/>
    </row>
    <row r="13" spans="1:11" ht="20.25" customHeight="1">
      <c r="A13" s="78"/>
      <c r="B13" s="74"/>
      <c r="C13" s="74"/>
      <c r="D13" s="75"/>
      <c r="E13" s="76"/>
      <c r="F13" s="75"/>
      <c r="G13" s="76"/>
      <c r="H13" s="75"/>
      <c r="I13" s="76"/>
      <c r="J13" s="74"/>
      <c r="K13" s="77"/>
    </row>
    <row r="14" spans="1:11" ht="33.75" customHeight="1">
      <c r="A14" s="110" t="s">
        <v>70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>
      <c r="A15" s="17" t="s">
        <v>15</v>
      </c>
      <c r="B15" s="111" t="s">
        <v>16</v>
      </c>
      <c r="C15" s="112"/>
      <c r="D15" s="111" t="s">
        <v>17</v>
      </c>
      <c r="E15" s="112"/>
      <c r="F15" s="111" t="s">
        <v>18</v>
      </c>
      <c r="G15" s="112"/>
      <c r="H15" s="111" t="s">
        <v>19</v>
      </c>
      <c r="I15" s="112"/>
      <c r="J15" s="111" t="s">
        <v>20</v>
      </c>
      <c r="K15" s="112"/>
    </row>
    <row r="16" spans="1:11" ht="37.5">
      <c r="A16" s="18"/>
      <c r="B16" s="20" t="s">
        <v>21</v>
      </c>
      <c r="C16" s="20" t="s">
        <v>22</v>
      </c>
      <c r="D16" s="20" t="s">
        <v>21</v>
      </c>
      <c r="E16" s="21" t="s">
        <v>22</v>
      </c>
      <c r="F16" s="20" t="s">
        <v>21</v>
      </c>
      <c r="G16" s="20" t="s">
        <v>22</v>
      </c>
      <c r="H16" s="20" t="s">
        <v>21</v>
      </c>
      <c r="I16" s="20" t="s">
        <v>22</v>
      </c>
      <c r="J16" s="20" t="s">
        <v>21</v>
      </c>
      <c r="K16" s="20" t="s">
        <v>22</v>
      </c>
    </row>
    <row r="17" spans="1:11" ht="121.5">
      <c r="A17" s="73" t="s">
        <v>60</v>
      </c>
      <c r="B17" s="20"/>
      <c r="C17" s="20"/>
      <c r="D17" s="20"/>
      <c r="E17" s="21"/>
      <c r="F17" s="20"/>
      <c r="G17" s="20"/>
      <c r="H17" s="20"/>
      <c r="I17" s="20"/>
      <c r="J17" s="20"/>
      <c r="K17" s="20"/>
    </row>
    <row r="18" spans="1:11" ht="40.5">
      <c r="A18" s="82" t="s">
        <v>63</v>
      </c>
      <c r="B18" s="56" t="s">
        <v>13</v>
      </c>
      <c r="C18" s="56" t="s">
        <v>13</v>
      </c>
      <c r="D18" s="56" t="s">
        <v>64</v>
      </c>
      <c r="E18" s="79">
        <f>SUM('ย.2 เพิ่มแผน 62 ผ.01  '!F13)</f>
        <v>319000</v>
      </c>
      <c r="F18" s="56" t="s">
        <v>13</v>
      </c>
      <c r="G18" s="56" t="s">
        <v>13</v>
      </c>
      <c r="H18" s="56" t="s">
        <v>13</v>
      </c>
      <c r="I18" s="56" t="s">
        <v>13</v>
      </c>
      <c r="J18" s="56" t="s">
        <v>64</v>
      </c>
      <c r="K18" s="80">
        <f>SUM(E18)</f>
        <v>319000</v>
      </c>
    </row>
    <row r="19" spans="1:11" ht="40.5">
      <c r="A19" s="81" t="s">
        <v>65</v>
      </c>
      <c r="B19" s="56" t="s">
        <v>13</v>
      </c>
      <c r="C19" s="56" t="s">
        <v>13</v>
      </c>
      <c r="D19" s="56" t="s">
        <v>64</v>
      </c>
      <c r="E19" s="79">
        <f>SUM('ย.2 เพิ่มแผน 62 ผ.01  '!F21)</f>
        <v>150000</v>
      </c>
      <c r="F19" s="56" t="s">
        <v>64</v>
      </c>
      <c r="G19" s="79">
        <f>SUM('ย.2 เพิ่มแผน 62 ผ.01  '!G21)</f>
        <v>150000</v>
      </c>
      <c r="H19" s="56" t="s">
        <v>64</v>
      </c>
      <c r="I19" s="79">
        <f>SUM('ย.2 เพิ่มแผน 62 ผ.01  '!H21)</f>
        <v>150000</v>
      </c>
      <c r="J19" s="56" t="s">
        <v>66</v>
      </c>
      <c r="K19" s="80">
        <f>SUM(E19,G19,I19)</f>
        <v>450000</v>
      </c>
    </row>
    <row r="20" spans="1:11" s="16" customFormat="1" ht="50.25" customHeight="1">
      <c r="A20" s="109" t="s">
        <v>62</v>
      </c>
      <c r="B20" s="56" t="s">
        <v>13</v>
      </c>
      <c r="C20" s="56" t="s">
        <v>13</v>
      </c>
      <c r="D20" s="56" t="s">
        <v>106</v>
      </c>
      <c r="E20" s="79">
        <f>SUM('ย.2 เพิ่มแผน 62 ผ.01  '!F40)</f>
        <v>200000</v>
      </c>
      <c r="F20" s="56" t="s">
        <v>106</v>
      </c>
      <c r="G20" s="79">
        <f>SUM('ย.2 เพิ่มแผน 62 ผ.01  '!G40)</f>
        <v>200000</v>
      </c>
      <c r="H20" s="56" t="s">
        <v>13</v>
      </c>
      <c r="I20" s="107" t="s">
        <v>13</v>
      </c>
      <c r="J20" s="56" t="s">
        <v>107</v>
      </c>
      <c r="K20" s="80">
        <f>SUM(E20,G20)</f>
        <v>400000</v>
      </c>
    </row>
    <row r="21" spans="1:11" s="16" customFormat="1" ht="50.25" customHeight="1">
      <c r="A21" s="108"/>
      <c r="B21" s="56"/>
      <c r="C21" s="56"/>
      <c r="D21" s="56" t="s">
        <v>108</v>
      </c>
      <c r="E21" s="79">
        <f>SUM('ย.2 เพิ่มแผน 62 ผ.05  '!F13)</f>
        <v>889000</v>
      </c>
      <c r="F21" s="56" t="s">
        <v>108</v>
      </c>
      <c r="G21" s="79">
        <f>SUM('ย.2 เพิ่มแผน 62 ผ.05  '!G13)</f>
        <v>889000</v>
      </c>
      <c r="H21" s="56" t="s">
        <v>108</v>
      </c>
      <c r="I21" s="79">
        <f>SUM('ย.2 เพิ่มแผน 62 ผ.05  '!H13)</f>
        <v>889000</v>
      </c>
      <c r="J21" s="56" t="s">
        <v>109</v>
      </c>
      <c r="K21" s="80">
        <f>SUM(E21,G21,I21)</f>
        <v>2667000</v>
      </c>
    </row>
    <row r="22" spans="1:11" ht="27.75" customHeight="1">
      <c r="A22" s="91" t="s">
        <v>79</v>
      </c>
      <c r="B22" s="92">
        <v>0</v>
      </c>
      <c r="C22" s="92">
        <v>0</v>
      </c>
      <c r="D22" s="91">
        <v>4</v>
      </c>
      <c r="E22" s="93">
        <f>SUM(E20:E21)</f>
        <v>1089000</v>
      </c>
      <c r="F22" s="91">
        <v>3</v>
      </c>
      <c r="G22" s="93">
        <f>SUM(G20:G21)</f>
        <v>1089000</v>
      </c>
      <c r="H22" s="91">
        <v>2</v>
      </c>
      <c r="I22" s="93">
        <f>SUM(I20:I21)</f>
        <v>889000</v>
      </c>
      <c r="J22" s="92">
        <v>9</v>
      </c>
      <c r="K22" s="94">
        <f>SUM(K20:K21)</f>
        <v>3067000</v>
      </c>
    </row>
    <row r="23" spans="1:11" s="89" customFormat="1" ht="30" customHeight="1">
      <c r="A23" s="95" t="s">
        <v>80</v>
      </c>
      <c r="B23" s="95">
        <v>0</v>
      </c>
      <c r="C23" s="95">
        <v>0</v>
      </c>
      <c r="D23" s="95">
        <f t="shared" ref="D23:K23" si="0">D22+D8</f>
        <v>5</v>
      </c>
      <c r="E23" s="97">
        <f t="shared" si="0"/>
        <v>9184000</v>
      </c>
      <c r="F23" s="95">
        <f t="shared" si="0"/>
        <v>5</v>
      </c>
      <c r="G23" s="96">
        <f t="shared" si="0"/>
        <v>14558000</v>
      </c>
      <c r="H23" s="95">
        <f t="shared" si="0"/>
        <v>3</v>
      </c>
      <c r="I23" s="96">
        <f t="shared" si="0"/>
        <v>3805000</v>
      </c>
      <c r="J23" s="95">
        <f t="shared" si="0"/>
        <v>13</v>
      </c>
      <c r="K23" s="96">
        <f t="shared" si="0"/>
        <v>27547000</v>
      </c>
    </row>
  </sheetData>
  <mergeCells count="14">
    <mergeCell ref="D4:E4"/>
    <mergeCell ref="F4:G4"/>
    <mergeCell ref="H4:I4"/>
    <mergeCell ref="J4:K4"/>
    <mergeCell ref="A1:K1"/>
    <mergeCell ref="A2:K2"/>
    <mergeCell ref="A3:K3"/>
    <mergeCell ref="B4:C4"/>
    <mergeCell ref="A14:K14"/>
    <mergeCell ref="B15:C15"/>
    <mergeCell ref="D15:E15"/>
    <mergeCell ref="F15:G15"/>
    <mergeCell ref="H15:I15"/>
    <mergeCell ref="J15:K15"/>
  </mergeCells>
  <pageMargins left="0.19685039370078741" right="0.19685039370078741" top="0.49" bottom="0.9842519685039370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opLeftCell="A43" workbookViewId="0">
      <selection activeCell="D22" sqref="D22"/>
    </sheetView>
  </sheetViews>
  <sheetFormatPr defaultRowHeight="18.75"/>
  <cols>
    <col min="1" max="1" width="3.75" style="7" customWidth="1"/>
    <col min="2" max="2" width="21.5" style="1" customWidth="1"/>
    <col min="3" max="3" width="22.25" style="1" customWidth="1"/>
    <col min="4" max="4" width="19" style="1" customWidth="1"/>
    <col min="5" max="5" width="7.625" style="1" customWidth="1"/>
    <col min="6" max="6" width="8.375" style="1" customWidth="1"/>
    <col min="7" max="7" width="7.375" style="1" customWidth="1"/>
    <col min="8" max="8" width="7.875" style="1" customWidth="1"/>
    <col min="9" max="9" width="9" style="7"/>
    <col min="10" max="10" width="18" style="1" customWidth="1"/>
    <col min="11" max="11" width="10.25" style="1" customWidth="1"/>
    <col min="12" max="16384" width="9" style="1"/>
  </cols>
  <sheetData>
    <row r="1" spans="1:15" s="10" customFormat="1" ht="20.25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5" s="10" customFormat="1" ht="2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5" s="10" customFormat="1" ht="20.25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5" s="10" customFormat="1" ht="20.25">
      <c r="A4" s="113" t="s">
        <v>99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5" s="10" customFormat="1" ht="20.25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5" s="10" customFormat="1" ht="24.75" customHeight="1">
      <c r="A6" s="115" t="s">
        <v>25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2"/>
      <c r="M6" s="2"/>
      <c r="N6" s="2"/>
      <c r="O6" s="2"/>
    </row>
    <row r="7" spans="1:15" s="10" customFormat="1" ht="24.75" customHeight="1">
      <c r="A7" s="115" t="s">
        <v>26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"/>
      <c r="M7" s="11"/>
      <c r="N7" s="11"/>
      <c r="O7" s="11"/>
    </row>
    <row r="8" spans="1:15" s="10" customFormat="1" ht="24.75" customHeight="1">
      <c r="A8" s="115" t="s">
        <v>27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"/>
      <c r="M8" s="11"/>
      <c r="N8" s="11"/>
      <c r="O8" s="11"/>
    </row>
    <row r="9" spans="1:15" s="10" customFormat="1" ht="24.75" customHeight="1">
      <c r="A9" s="12"/>
      <c r="B9" s="122" t="s">
        <v>28</v>
      </c>
      <c r="C9" s="122"/>
      <c r="D9" s="4"/>
      <c r="E9" s="4"/>
      <c r="F9" s="4"/>
      <c r="G9" s="4"/>
      <c r="H9" s="4"/>
      <c r="I9" s="4"/>
      <c r="J9" s="4"/>
      <c r="K9" s="4"/>
    </row>
    <row r="10" spans="1:15" s="10" customFormat="1" ht="20.25">
      <c r="A10" s="17" t="s">
        <v>2</v>
      </c>
      <c r="B10" s="17" t="s">
        <v>3</v>
      </c>
      <c r="C10" s="17" t="s">
        <v>4</v>
      </c>
      <c r="D10" s="17" t="s">
        <v>5</v>
      </c>
      <c r="E10" s="119" t="s">
        <v>14</v>
      </c>
      <c r="F10" s="120"/>
      <c r="G10" s="120"/>
      <c r="H10" s="121"/>
      <c r="I10" s="17" t="s">
        <v>7</v>
      </c>
      <c r="J10" s="17" t="s">
        <v>9</v>
      </c>
      <c r="K10" s="17" t="s">
        <v>10</v>
      </c>
    </row>
    <row r="11" spans="1:15" s="10" customFormat="1" ht="20.25">
      <c r="A11" s="18"/>
      <c r="B11" s="23"/>
      <c r="C11" s="18"/>
      <c r="D11" s="18" t="s">
        <v>6</v>
      </c>
      <c r="E11" s="23">
        <v>2561</v>
      </c>
      <c r="F11" s="23">
        <v>2562</v>
      </c>
      <c r="G11" s="23">
        <v>2563</v>
      </c>
      <c r="H11" s="23">
        <v>2564</v>
      </c>
      <c r="I11" s="23" t="s">
        <v>8</v>
      </c>
      <c r="J11" s="23"/>
      <c r="K11" s="23" t="s">
        <v>11</v>
      </c>
    </row>
    <row r="12" spans="1:15" s="16" customFormat="1" ht="244.5" customHeight="1">
      <c r="A12" s="13">
        <v>1</v>
      </c>
      <c r="B12" s="26" t="s">
        <v>54</v>
      </c>
      <c r="C12" s="27" t="s">
        <v>77</v>
      </c>
      <c r="D12" s="106" t="s">
        <v>98</v>
      </c>
      <c r="E12" s="29" t="s">
        <v>13</v>
      </c>
      <c r="F12" s="30">
        <v>319000</v>
      </c>
      <c r="G12" s="29" t="s">
        <v>13</v>
      </c>
      <c r="H12" s="29" t="s">
        <v>13</v>
      </c>
      <c r="I12" s="28" t="s">
        <v>29</v>
      </c>
      <c r="J12" s="27" t="s">
        <v>30</v>
      </c>
      <c r="K12" s="15" t="s">
        <v>12</v>
      </c>
    </row>
    <row r="13" spans="1:15" s="3" customFormat="1" ht="18.75" customHeight="1">
      <c r="A13" s="5"/>
      <c r="B13" s="5" t="s">
        <v>24</v>
      </c>
      <c r="C13" s="9"/>
      <c r="D13" s="6"/>
      <c r="E13" s="8" t="s">
        <v>13</v>
      </c>
      <c r="F13" s="31">
        <f>SUM(F12)</f>
        <v>319000</v>
      </c>
      <c r="G13" s="8" t="s">
        <v>13</v>
      </c>
      <c r="H13" s="8" t="s">
        <v>13</v>
      </c>
      <c r="I13" s="8"/>
      <c r="J13" s="6"/>
      <c r="K13" s="8"/>
    </row>
    <row r="14" spans="1:15" ht="20.25">
      <c r="A14" s="117" t="s">
        <v>72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5" ht="20.25">
      <c r="B15" s="118" t="s">
        <v>31</v>
      </c>
      <c r="C15" s="118"/>
      <c r="K15" s="45"/>
    </row>
    <row r="16" spans="1:15" ht="20.25">
      <c r="A16" s="17" t="s">
        <v>2</v>
      </c>
      <c r="B16" s="17" t="s">
        <v>3</v>
      </c>
      <c r="C16" s="17" t="s">
        <v>4</v>
      </c>
      <c r="D16" s="17" t="s">
        <v>5</v>
      </c>
      <c r="E16" s="119" t="s">
        <v>14</v>
      </c>
      <c r="F16" s="120"/>
      <c r="G16" s="120"/>
      <c r="H16" s="121"/>
      <c r="I16" s="17" t="s">
        <v>7</v>
      </c>
      <c r="J16" s="17" t="s">
        <v>9</v>
      </c>
      <c r="K16" s="17" t="s">
        <v>10</v>
      </c>
    </row>
    <row r="17" spans="1:11" ht="20.25">
      <c r="A17" s="18"/>
      <c r="B17" s="18"/>
      <c r="C17" s="18"/>
      <c r="D17" s="18" t="s">
        <v>6</v>
      </c>
      <c r="E17" s="18">
        <v>2561</v>
      </c>
      <c r="F17" s="18">
        <v>2562</v>
      </c>
      <c r="G17" s="18">
        <v>2563</v>
      </c>
      <c r="H17" s="18">
        <v>2564</v>
      </c>
      <c r="I17" s="18" t="s">
        <v>8</v>
      </c>
      <c r="J17" s="18"/>
      <c r="K17" s="18" t="s">
        <v>11</v>
      </c>
    </row>
    <row r="18" spans="1:11" ht="102" customHeight="1">
      <c r="A18" s="32">
        <v>1</v>
      </c>
      <c r="B18" s="33" t="s">
        <v>32</v>
      </c>
      <c r="C18" s="34" t="s">
        <v>33</v>
      </c>
      <c r="D18" s="34" t="s">
        <v>36</v>
      </c>
      <c r="E18" s="35"/>
      <c r="F18" s="36">
        <v>150000</v>
      </c>
      <c r="G18" s="36">
        <v>150000</v>
      </c>
      <c r="H18" s="36">
        <v>150000</v>
      </c>
      <c r="I18" s="41" t="s">
        <v>37</v>
      </c>
      <c r="J18" s="34" t="s">
        <v>38</v>
      </c>
      <c r="K18" s="34" t="s">
        <v>41</v>
      </c>
    </row>
    <row r="19" spans="1:11" ht="75">
      <c r="A19" s="39"/>
      <c r="B19" s="40"/>
      <c r="C19" s="42" t="s">
        <v>34</v>
      </c>
      <c r="D19" s="40"/>
      <c r="E19" s="40"/>
      <c r="F19" s="40"/>
      <c r="G19" s="40"/>
      <c r="H19" s="40"/>
      <c r="I19" s="39"/>
      <c r="J19" s="42" t="s">
        <v>39</v>
      </c>
      <c r="K19" s="40"/>
    </row>
    <row r="20" spans="1:11" ht="75">
      <c r="A20" s="37"/>
      <c r="B20" s="38"/>
      <c r="C20" s="43" t="s">
        <v>35</v>
      </c>
      <c r="D20" s="38"/>
      <c r="E20" s="38"/>
      <c r="F20" s="38"/>
      <c r="G20" s="38"/>
      <c r="H20" s="38"/>
      <c r="I20" s="37"/>
      <c r="J20" s="44" t="s">
        <v>40</v>
      </c>
      <c r="K20" s="38"/>
    </row>
    <row r="21" spans="1:11">
      <c r="A21" s="58"/>
      <c r="B21" s="62" t="s">
        <v>24</v>
      </c>
      <c r="C21" s="53"/>
      <c r="D21" s="53"/>
      <c r="E21" s="60"/>
      <c r="F21" s="61">
        <f>SUM(F18)</f>
        <v>150000</v>
      </c>
      <c r="G21" s="61">
        <f>SUM(G18)</f>
        <v>150000</v>
      </c>
      <c r="H21" s="61">
        <f>SUM(H18)</f>
        <v>150000</v>
      </c>
      <c r="I21" s="58"/>
      <c r="J21" s="53"/>
      <c r="K21" s="53"/>
    </row>
    <row r="31" spans="1:11" ht="20.25">
      <c r="A31" s="117" t="s">
        <v>73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1" ht="20.25">
      <c r="B32" s="118" t="s">
        <v>57</v>
      </c>
      <c r="C32" s="118"/>
    </row>
    <row r="33" spans="1:11" ht="20.25">
      <c r="A33" s="17" t="s">
        <v>2</v>
      </c>
      <c r="B33" s="17" t="s">
        <v>3</v>
      </c>
      <c r="C33" s="17" t="s">
        <v>4</v>
      </c>
      <c r="D33" s="17" t="s">
        <v>5</v>
      </c>
      <c r="E33" s="119" t="s">
        <v>14</v>
      </c>
      <c r="F33" s="120"/>
      <c r="G33" s="120"/>
      <c r="H33" s="121"/>
      <c r="I33" s="17" t="s">
        <v>7</v>
      </c>
      <c r="J33" s="17" t="s">
        <v>9</v>
      </c>
      <c r="K33" s="17" t="s">
        <v>10</v>
      </c>
    </row>
    <row r="34" spans="1:11" ht="20.25">
      <c r="A34" s="18"/>
      <c r="B34" s="18"/>
      <c r="C34" s="18"/>
      <c r="D34" s="18" t="s">
        <v>6</v>
      </c>
      <c r="E34" s="18">
        <v>2561</v>
      </c>
      <c r="F34" s="18">
        <v>2562</v>
      </c>
      <c r="G34" s="18">
        <v>2563</v>
      </c>
      <c r="H34" s="18">
        <v>2564</v>
      </c>
      <c r="I34" s="18" t="s">
        <v>8</v>
      </c>
      <c r="J34" s="18"/>
      <c r="K34" s="18" t="s">
        <v>11</v>
      </c>
    </row>
    <row r="35" spans="1:11" s="3" customFormat="1" ht="94.5" customHeight="1">
      <c r="A35" s="32">
        <v>1</v>
      </c>
      <c r="B35" s="33" t="s">
        <v>48</v>
      </c>
      <c r="C35" s="34" t="s">
        <v>88</v>
      </c>
      <c r="D35" s="34" t="s">
        <v>78</v>
      </c>
      <c r="E35" s="32" t="s">
        <v>13</v>
      </c>
      <c r="F35" s="36">
        <v>200000</v>
      </c>
      <c r="G35" s="36">
        <v>200000</v>
      </c>
      <c r="H35" s="32" t="s">
        <v>13</v>
      </c>
      <c r="I35" s="41" t="s">
        <v>56</v>
      </c>
      <c r="J35" s="34" t="s">
        <v>92</v>
      </c>
      <c r="K35" s="41" t="s">
        <v>97</v>
      </c>
    </row>
    <row r="36" spans="1:11" s="3" customFormat="1" ht="45" customHeight="1">
      <c r="A36" s="98"/>
      <c r="B36" s="99"/>
      <c r="C36" s="42" t="s">
        <v>89</v>
      </c>
      <c r="D36" s="42"/>
      <c r="E36" s="98"/>
      <c r="F36" s="100"/>
      <c r="G36" s="98"/>
      <c r="H36" s="98"/>
      <c r="I36" s="101"/>
      <c r="J36" s="42" t="s">
        <v>93</v>
      </c>
      <c r="K36" s="99"/>
    </row>
    <row r="37" spans="1:11" s="3" customFormat="1" ht="91.5" customHeight="1">
      <c r="A37" s="98"/>
      <c r="B37" s="99"/>
      <c r="C37" s="42" t="s">
        <v>90</v>
      </c>
      <c r="D37" s="42"/>
      <c r="E37" s="98"/>
      <c r="F37" s="100"/>
      <c r="G37" s="98"/>
      <c r="H37" s="98"/>
      <c r="I37" s="101"/>
      <c r="J37" s="42" t="s">
        <v>94</v>
      </c>
      <c r="K37" s="99"/>
    </row>
    <row r="38" spans="1:11" s="3" customFormat="1" ht="54.75" customHeight="1">
      <c r="A38" s="98"/>
      <c r="B38" s="99"/>
      <c r="C38" s="42" t="s">
        <v>91</v>
      </c>
      <c r="D38" s="42"/>
      <c r="E38" s="98"/>
      <c r="F38" s="100"/>
      <c r="G38" s="98"/>
      <c r="H38" s="98"/>
      <c r="I38" s="101"/>
      <c r="J38" s="42" t="s">
        <v>95</v>
      </c>
      <c r="K38" s="99"/>
    </row>
    <row r="39" spans="1:11" s="3" customFormat="1" ht="84" customHeight="1">
      <c r="A39" s="102"/>
      <c r="B39" s="103"/>
      <c r="C39" s="43"/>
      <c r="D39" s="43"/>
      <c r="E39" s="102"/>
      <c r="F39" s="104"/>
      <c r="G39" s="102"/>
      <c r="H39" s="102"/>
      <c r="I39" s="105"/>
      <c r="J39" s="43" t="s">
        <v>96</v>
      </c>
      <c r="K39" s="103"/>
    </row>
    <row r="40" spans="1:11">
      <c r="A40" s="58"/>
      <c r="B40" s="62" t="s">
        <v>24</v>
      </c>
      <c r="C40" s="53"/>
      <c r="D40" s="53"/>
      <c r="E40" s="60"/>
      <c r="F40" s="61">
        <f>SUM(F35)</f>
        <v>200000</v>
      </c>
      <c r="G40" s="61">
        <f>SUM(G35)</f>
        <v>200000</v>
      </c>
      <c r="H40" s="61">
        <f>SUM(H33)</f>
        <v>0</v>
      </c>
      <c r="I40" s="58"/>
      <c r="J40" s="53"/>
      <c r="K40" s="53"/>
    </row>
  </sheetData>
  <mergeCells count="15">
    <mergeCell ref="A31:K31"/>
    <mergeCell ref="B32:C32"/>
    <mergeCell ref="E33:H33"/>
    <mergeCell ref="A8:K8"/>
    <mergeCell ref="B9:C9"/>
    <mergeCell ref="E10:H10"/>
    <mergeCell ref="A14:K14"/>
    <mergeCell ref="B15:C15"/>
    <mergeCell ref="E16:H16"/>
    <mergeCell ref="A7:K7"/>
    <mergeCell ref="A1:K1"/>
    <mergeCell ref="A3:K3"/>
    <mergeCell ref="A4:K4"/>
    <mergeCell ref="A5:K5"/>
    <mergeCell ref="A6:K6"/>
  </mergeCells>
  <pageMargins left="0.19685039370078741" right="0.19685039370078741" top="0.49" bottom="0.5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topLeftCell="A25" workbookViewId="0">
      <selection activeCell="B22" sqref="B22"/>
    </sheetView>
  </sheetViews>
  <sheetFormatPr defaultRowHeight="18.75"/>
  <cols>
    <col min="1" max="1" width="3.75" style="7" customWidth="1"/>
    <col min="2" max="2" width="18.75" style="1" customWidth="1"/>
    <col min="3" max="3" width="21.125" style="1" customWidth="1"/>
    <col min="4" max="4" width="18.25" style="1" customWidth="1"/>
    <col min="5" max="5" width="7" style="1" customWidth="1"/>
    <col min="6" max="6" width="10.125" style="1" customWidth="1"/>
    <col min="7" max="7" width="9.875" style="1" customWidth="1"/>
    <col min="8" max="8" width="10" style="1" customWidth="1"/>
    <col min="9" max="9" width="8.875" style="7" customWidth="1"/>
    <col min="10" max="10" width="17.25" style="1" customWidth="1"/>
    <col min="11" max="11" width="9.625" style="1" customWidth="1"/>
    <col min="12" max="16384" width="9" style="1"/>
  </cols>
  <sheetData>
    <row r="1" spans="1:15" s="10" customFormat="1" ht="20.25">
      <c r="A1" s="116" t="s">
        <v>74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5" s="10" customFormat="1" ht="2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5" s="10" customFormat="1" ht="20.25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5" s="10" customFormat="1" ht="2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5" s="10" customFormat="1" ht="20.25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5" s="10" customFormat="1" ht="24.75" customHeight="1">
      <c r="A6" s="123" t="s">
        <v>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2"/>
      <c r="M6" s="2"/>
      <c r="N6" s="2"/>
      <c r="O6" s="2"/>
    </row>
    <row r="7" spans="1:15" s="10" customFormat="1" ht="24.75" customHeight="1">
      <c r="A7" s="124" t="s">
        <v>42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2"/>
      <c r="M7" s="2"/>
      <c r="N7" s="2"/>
      <c r="O7" s="2"/>
    </row>
    <row r="8" spans="1:15" s="10" customFormat="1" ht="24.75" customHeight="1">
      <c r="A8" s="124" t="s">
        <v>87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2"/>
      <c r="M8" s="2"/>
      <c r="N8" s="2"/>
      <c r="O8" s="2"/>
    </row>
    <row r="9" spans="1:15" s="10" customFormat="1" ht="24.75" customHeight="1">
      <c r="A9" s="124" t="s">
        <v>43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1"/>
      <c r="M9" s="11"/>
      <c r="N9" s="11"/>
      <c r="O9" s="11"/>
    </row>
    <row r="10" spans="1:15" s="10" customFormat="1" ht="24.75" customHeight="1">
      <c r="A10" s="46" t="s">
        <v>44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11"/>
      <c r="M10" s="11"/>
      <c r="N10" s="11"/>
      <c r="O10" s="11"/>
    </row>
    <row r="11" spans="1:15" s="10" customFormat="1" ht="24.75" customHeight="1">
      <c r="A11" s="12"/>
      <c r="B11" s="122" t="s">
        <v>67</v>
      </c>
      <c r="C11" s="122"/>
      <c r="D11" s="4"/>
      <c r="E11" s="4"/>
      <c r="F11" s="4"/>
      <c r="G11" s="4"/>
      <c r="H11" s="4"/>
      <c r="I11" s="4"/>
      <c r="J11" s="4"/>
      <c r="K11" s="4"/>
    </row>
    <row r="12" spans="1:15" s="10" customFormat="1" ht="20.25">
      <c r="A12" s="17" t="s">
        <v>2</v>
      </c>
      <c r="B12" s="17" t="s">
        <v>3</v>
      </c>
      <c r="C12" s="17" t="s">
        <v>4</v>
      </c>
      <c r="D12" s="17" t="s">
        <v>5</v>
      </c>
      <c r="E12" s="119" t="s">
        <v>14</v>
      </c>
      <c r="F12" s="120"/>
      <c r="G12" s="120"/>
      <c r="H12" s="121"/>
      <c r="I12" s="17" t="s">
        <v>7</v>
      </c>
      <c r="J12" s="17" t="s">
        <v>9</v>
      </c>
      <c r="K12" s="17" t="s">
        <v>10</v>
      </c>
    </row>
    <row r="13" spans="1:15" s="10" customFormat="1" ht="20.25">
      <c r="A13" s="18"/>
      <c r="B13" s="23"/>
      <c r="C13" s="18"/>
      <c r="D13" s="18" t="s">
        <v>6</v>
      </c>
      <c r="E13" s="23">
        <v>2561</v>
      </c>
      <c r="F13" s="23">
        <v>2562</v>
      </c>
      <c r="G13" s="23">
        <v>2563</v>
      </c>
      <c r="H13" s="23">
        <v>2564</v>
      </c>
      <c r="I13" s="23" t="s">
        <v>8</v>
      </c>
      <c r="J13" s="23"/>
      <c r="K13" s="23" t="s">
        <v>11</v>
      </c>
    </row>
    <row r="14" spans="1:15" s="16" customFormat="1" ht="213" customHeight="1">
      <c r="A14" s="65">
        <v>1</v>
      </c>
      <c r="B14" s="66" t="s">
        <v>49</v>
      </c>
      <c r="C14" s="52" t="s">
        <v>45</v>
      </c>
      <c r="D14" s="67" t="s">
        <v>81</v>
      </c>
      <c r="E14" s="68" t="s">
        <v>13</v>
      </c>
      <c r="F14" s="68" t="s">
        <v>13</v>
      </c>
      <c r="G14" s="69">
        <v>5374000</v>
      </c>
      <c r="H14" s="68" t="s">
        <v>13</v>
      </c>
      <c r="I14" s="70" t="s">
        <v>82</v>
      </c>
      <c r="J14" s="51" t="s">
        <v>46</v>
      </c>
      <c r="K14" s="56" t="s">
        <v>12</v>
      </c>
    </row>
    <row r="16" spans="1:15" ht="20.25">
      <c r="A16" s="117" t="s">
        <v>75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 ht="20.25">
      <c r="B17" s="118"/>
      <c r="C17" s="118"/>
      <c r="K17" s="45"/>
    </row>
    <row r="18" spans="1:11" ht="20.25">
      <c r="A18" s="17" t="s">
        <v>2</v>
      </c>
      <c r="B18" s="17" t="s">
        <v>3</v>
      </c>
      <c r="C18" s="17" t="s">
        <v>4</v>
      </c>
      <c r="D18" s="17" t="s">
        <v>5</v>
      </c>
      <c r="E18" s="119" t="s">
        <v>14</v>
      </c>
      <c r="F18" s="120"/>
      <c r="G18" s="120"/>
      <c r="H18" s="121"/>
      <c r="I18" s="17" t="s">
        <v>7</v>
      </c>
      <c r="J18" s="17" t="s">
        <v>9</v>
      </c>
      <c r="K18" s="17" t="s">
        <v>10</v>
      </c>
    </row>
    <row r="19" spans="1:11" ht="20.25">
      <c r="A19" s="18"/>
      <c r="B19" s="18"/>
      <c r="C19" s="18"/>
      <c r="D19" s="18" t="s">
        <v>6</v>
      </c>
      <c r="E19" s="18">
        <v>2561</v>
      </c>
      <c r="F19" s="18">
        <v>2562</v>
      </c>
      <c r="G19" s="18">
        <v>2563</v>
      </c>
      <c r="H19" s="18">
        <v>2564</v>
      </c>
      <c r="I19" s="18" t="s">
        <v>8</v>
      </c>
      <c r="J19" s="18"/>
      <c r="K19" s="18" t="s">
        <v>11</v>
      </c>
    </row>
    <row r="20" spans="1:11" ht="197.25" customHeight="1">
      <c r="A20" s="50">
        <v>2</v>
      </c>
      <c r="B20" s="51" t="s">
        <v>50</v>
      </c>
      <c r="C20" s="52" t="s">
        <v>45</v>
      </c>
      <c r="D20" s="52" t="s">
        <v>52</v>
      </c>
      <c r="E20" s="53"/>
      <c r="F20" s="54"/>
      <c r="G20" s="54"/>
      <c r="H20" s="54">
        <v>2916000</v>
      </c>
      <c r="I20" s="55" t="s">
        <v>47</v>
      </c>
      <c r="J20" s="51" t="s">
        <v>46</v>
      </c>
      <c r="K20" s="56" t="s">
        <v>12</v>
      </c>
    </row>
    <row r="21" spans="1:11" s="3" customFormat="1" ht="168.75">
      <c r="A21" s="50">
        <v>3</v>
      </c>
      <c r="B21" s="52" t="s">
        <v>51</v>
      </c>
      <c r="C21" s="52" t="s">
        <v>45</v>
      </c>
      <c r="D21" s="52" t="s">
        <v>53</v>
      </c>
      <c r="E21" s="57"/>
      <c r="F21" s="54">
        <v>8095000</v>
      </c>
      <c r="G21" s="54">
        <v>8095000</v>
      </c>
      <c r="H21" s="54"/>
      <c r="I21" s="55" t="s">
        <v>47</v>
      </c>
      <c r="J21" s="51" t="s">
        <v>46</v>
      </c>
      <c r="K21" s="56" t="s">
        <v>12</v>
      </c>
    </row>
    <row r="22" spans="1:11" s="64" customFormat="1">
      <c r="A22" s="62"/>
      <c r="B22" s="62"/>
      <c r="C22" s="63"/>
      <c r="D22" s="63"/>
      <c r="E22" s="63"/>
      <c r="F22" s="61">
        <f>SUM(F14,F20,F21)</f>
        <v>8095000</v>
      </c>
      <c r="G22" s="61">
        <f>SUM(G14,G20,G21)</f>
        <v>13469000</v>
      </c>
      <c r="H22" s="61">
        <f>SUM(H14,H20,H21)</f>
        <v>2916000</v>
      </c>
      <c r="I22" s="62"/>
      <c r="J22" s="63"/>
      <c r="K22" s="63"/>
    </row>
  </sheetData>
  <mergeCells count="13">
    <mergeCell ref="A7:K7"/>
    <mergeCell ref="A8:K8"/>
    <mergeCell ref="A16:K16"/>
    <mergeCell ref="B17:C17"/>
    <mergeCell ref="E18:H18"/>
    <mergeCell ref="E12:H12"/>
    <mergeCell ref="A9:K9"/>
    <mergeCell ref="B11:C11"/>
    <mergeCell ref="A1:K1"/>
    <mergeCell ref="A3:K3"/>
    <mergeCell ref="A4:K4"/>
    <mergeCell ref="A5:K5"/>
    <mergeCell ref="A6:K6"/>
  </mergeCells>
  <pageMargins left="0.19685039370078741" right="0.19685039370078741" top="0.49" bottom="0.5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4" workbookViewId="0">
      <selection activeCell="G12" sqref="G12"/>
    </sheetView>
  </sheetViews>
  <sheetFormatPr defaultRowHeight="18.75"/>
  <cols>
    <col min="1" max="1" width="3.75" style="47" customWidth="1"/>
    <col min="2" max="2" width="19.875" style="1" customWidth="1"/>
    <col min="3" max="3" width="22.25" style="1" customWidth="1"/>
    <col min="4" max="4" width="19" style="1" customWidth="1"/>
    <col min="5" max="6" width="8.625" style="1" customWidth="1"/>
    <col min="7" max="7" width="8.375" style="1" customWidth="1"/>
    <col min="8" max="8" width="8.5" style="1" customWidth="1"/>
    <col min="9" max="9" width="8" style="47" customWidth="1"/>
    <col min="10" max="10" width="17.25" style="1" customWidth="1"/>
    <col min="11" max="11" width="9.625" style="1" customWidth="1"/>
    <col min="12" max="16384" width="9" style="1"/>
  </cols>
  <sheetData>
    <row r="1" spans="1:15" s="10" customFormat="1" ht="20.25">
      <c r="A1" s="116" t="s">
        <v>76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5" s="10" customFormat="1" ht="2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" s="10" customFormat="1" ht="20.25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5" s="10" customFormat="1" ht="20.25">
      <c r="A4" s="113" t="s">
        <v>102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5" s="10" customFormat="1" ht="20.25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5" s="10" customFormat="1" ht="24.75" customHeight="1">
      <c r="A6" s="115" t="s">
        <v>25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2"/>
      <c r="M6" s="2"/>
      <c r="N6" s="2"/>
      <c r="O6" s="2"/>
    </row>
    <row r="7" spans="1:15" s="10" customFormat="1" ht="24.75" customHeight="1">
      <c r="A7" s="115" t="s">
        <v>26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2"/>
      <c r="M7" s="2"/>
      <c r="N7" s="2"/>
      <c r="O7" s="2"/>
    </row>
    <row r="8" spans="1:15" s="10" customFormat="1" ht="24.75" customHeight="1">
      <c r="A8" s="115" t="s">
        <v>27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2"/>
      <c r="M8" s="2"/>
      <c r="N8" s="2"/>
      <c r="O8" s="2"/>
    </row>
    <row r="9" spans="1:15" s="10" customFormat="1" ht="24.75" customHeight="1">
      <c r="A9" s="12"/>
      <c r="B9" s="122" t="s">
        <v>68</v>
      </c>
      <c r="C9" s="122"/>
      <c r="D9" s="4"/>
      <c r="E9" s="4"/>
      <c r="F9" s="4"/>
      <c r="G9" s="4"/>
      <c r="H9" s="4"/>
      <c r="I9" s="4"/>
      <c r="J9" s="4"/>
      <c r="K9" s="4"/>
    </row>
    <row r="10" spans="1:15" s="10" customFormat="1" ht="20.25">
      <c r="A10" s="17" t="s">
        <v>2</v>
      </c>
      <c r="B10" s="17" t="s">
        <v>3</v>
      </c>
      <c r="C10" s="17" t="s">
        <v>4</v>
      </c>
      <c r="D10" s="17" t="s">
        <v>5</v>
      </c>
      <c r="E10" s="119" t="s">
        <v>14</v>
      </c>
      <c r="F10" s="120"/>
      <c r="G10" s="120"/>
      <c r="H10" s="121"/>
      <c r="I10" s="17" t="s">
        <v>7</v>
      </c>
      <c r="J10" s="17" t="s">
        <v>9</v>
      </c>
      <c r="K10" s="17" t="s">
        <v>10</v>
      </c>
    </row>
    <row r="11" spans="1:15" s="10" customFormat="1" ht="20.25">
      <c r="A11" s="18"/>
      <c r="B11" s="23"/>
      <c r="C11" s="18"/>
      <c r="D11" s="18" t="s">
        <v>6</v>
      </c>
      <c r="E11" s="23">
        <v>2561</v>
      </c>
      <c r="F11" s="23">
        <v>2562</v>
      </c>
      <c r="G11" s="23">
        <v>2563</v>
      </c>
      <c r="H11" s="23">
        <v>2564</v>
      </c>
      <c r="I11" s="23" t="s">
        <v>8</v>
      </c>
      <c r="J11" s="23"/>
      <c r="K11" s="23" t="s">
        <v>11</v>
      </c>
    </row>
    <row r="12" spans="1:15" s="16" customFormat="1" ht="197.25" customHeight="1">
      <c r="A12" s="50">
        <v>1</v>
      </c>
      <c r="B12" s="52" t="s">
        <v>110</v>
      </c>
      <c r="C12" s="52" t="s">
        <v>83</v>
      </c>
      <c r="D12" s="52" t="s">
        <v>111</v>
      </c>
      <c r="E12" s="50" t="s">
        <v>13</v>
      </c>
      <c r="F12" s="54">
        <v>889000</v>
      </c>
      <c r="G12" s="54">
        <v>889000</v>
      </c>
      <c r="H12" s="54">
        <v>889000</v>
      </c>
      <c r="I12" s="59" t="s">
        <v>84</v>
      </c>
      <c r="J12" s="52" t="s">
        <v>55</v>
      </c>
      <c r="K12" s="59" t="s">
        <v>85</v>
      </c>
    </row>
    <row r="13" spans="1:15" s="3" customFormat="1" ht="18.75" customHeight="1">
      <c r="A13" s="5"/>
      <c r="B13" s="5" t="s">
        <v>58</v>
      </c>
      <c r="C13" s="9"/>
      <c r="D13" s="6"/>
      <c r="E13" s="8" t="s">
        <v>13</v>
      </c>
      <c r="F13" s="71">
        <f>SUM(F12)</f>
        <v>889000</v>
      </c>
      <c r="G13" s="71">
        <f>SUM(G12)</f>
        <v>889000</v>
      </c>
      <c r="H13" s="71">
        <f>SUM(H12)</f>
        <v>889000</v>
      </c>
      <c r="I13" s="8"/>
      <c r="J13" s="49"/>
      <c r="K13" s="8"/>
    </row>
  </sheetData>
  <mergeCells count="9">
    <mergeCell ref="A8:K8"/>
    <mergeCell ref="B9:C9"/>
    <mergeCell ref="E10:H10"/>
    <mergeCell ref="A1:K1"/>
    <mergeCell ref="A3:K3"/>
    <mergeCell ref="A4:K4"/>
    <mergeCell ref="A5:K5"/>
    <mergeCell ref="A6:K6"/>
    <mergeCell ref="A7:K7"/>
  </mergeCells>
  <pageMargins left="0.19685039370078741" right="0.19685039370078741" top="0.49" bottom="0.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ผ.07 เพิ่มเติม</vt:lpstr>
      <vt:lpstr>ย.2 เพิ่มแผน 62 ผ.01  </vt:lpstr>
      <vt:lpstr>ย.1 เพิ่มแผน 62 ผ.05 </vt:lpstr>
      <vt:lpstr>ย.2 เพิ่มแผน 62 ผ.05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2019-02-07T03:57:37Z</cp:lastPrinted>
  <dcterms:created xsi:type="dcterms:W3CDTF">2018-02-06T04:11:01Z</dcterms:created>
  <dcterms:modified xsi:type="dcterms:W3CDTF">2019-03-14T08:39:58Z</dcterms:modified>
</cp:coreProperties>
</file>